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40" windowWidth="20640" windowHeight="11760"/>
  </bookViews>
  <sheets>
    <sheet name="РС" sheetId="1" r:id="rId1"/>
    <sheet name="ГЗ" sheetId="5" r:id="rId2"/>
  </sheets>
  <calcPr calcId="125725"/>
</workbook>
</file>

<file path=xl/calcChain.xml><?xml version="1.0" encoding="utf-8"?>
<calcChain xmlns="http://schemas.openxmlformats.org/spreadsheetml/2006/main">
  <c r="G36" i="1"/>
  <c r="I35"/>
  <c r="I36" s="1"/>
  <c r="J35"/>
  <c r="J36" s="1"/>
  <c r="K35"/>
  <c r="K36" s="1"/>
  <c r="L35"/>
  <c r="L36" s="1"/>
  <c r="G35"/>
  <c r="E59" i="5" l="1"/>
  <c r="C59"/>
  <c r="B59"/>
  <c r="L59" l="1"/>
  <c r="K59"/>
  <c r="J59"/>
  <c r="H35" i="1"/>
  <c r="A56" i="5" l="1"/>
  <c r="A57"/>
  <c r="A58"/>
  <c r="A55"/>
  <c r="A107"/>
  <c r="L107" l="1"/>
  <c r="K107"/>
  <c r="J107"/>
  <c r="E96"/>
  <c r="E107" s="1"/>
  <c r="C96"/>
  <c r="C107" s="1"/>
  <c r="B96"/>
  <c r="B107" s="1"/>
  <c r="C84"/>
  <c r="O103"/>
  <c r="N103"/>
  <c r="M103"/>
  <c r="C29"/>
  <c r="L58"/>
  <c r="K58"/>
  <c r="J58"/>
  <c r="L57"/>
  <c r="K57"/>
  <c r="J57"/>
  <c r="L56"/>
  <c r="K56"/>
  <c r="J56"/>
  <c r="L55"/>
  <c r="K55"/>
  <c r="J55"/>
  <c r="C16"/>
  <c r="H13"/>
  <c r="L50" s="1"/>
  <c r="O50" s="1"/>
  <c r="F13"/>
  <c r="N36" s="1"/>
  <c r="C13"/>
  <c r="M36" s="1"/>
  <c r="N51"/>
  <c r="O51"/>
  <c r="M51"/>
  <c r="E44"/>
  <c r="E58" s="1"/>
  <c r="C44"/>
  <c r="C58" s="1"/>
  <c r="B44"/>
  <c r="B58" s="1"/>
  <c r="E43"/>
  <c r="E57" s="1"/>
  <c r="C43"/>
  <c r="C57" s="1"/>
  <c r="B43"/>
  <c r="B57" s="1"/>
  <c r="E42"/>
  <c r="E56" s="1"/>
  <c r="C42"/>
  <c r="C56" s="1"/>
  <c r="B42"/>
  <c r="B56" s="1"/>
  <c r="E41"/>
  <c r="E55" s="1"/>
  <c r="C41"/>
  <c r="C55" s="1"/>
  <c r="B41"/>
  <c r="B55" s="1"/>
  <c r="L42" i="1"/>
  <c r="L43" s="1"/>
  <c r="K42"/>
  <c r="K43" s="1"/>
  <c r="J42"/>
  <c r="J43" s="1"/>
  <c r="I42"/>
  <c r="I43" s="1"/>
  <c r="H42"/>
  <c r="H43" s="1"/>
  <c r="G42"/>
  <c r="G43" s="1"/>
  <c r="N91" i="5" l="1"/>
  <c r="L102"/>
  <c r="O102" s="1"/>
  <c r="O91"/>
  <c r="J102"/>
  <c r="M102" s="1"/>
  <c r="M91"/>
  <c r="K102"/>
  <c r="N102" s="1"/>
  <c r="O36"/>
  <c r="J50"/>
  <c r="M50" s="1"/>
  <c r="K50"/>
  <c r="N50" s="1"/>
  <c r="H31" i="1"/>
  <c r="I31"/>
  <c r="J31"/>
  <c r="K31"/>
  <c r="L31"/>
  <c r="G31"/>
  <c r="L26"/>
  <c r="K26"/>
  <c r="J26"/>
  <c r="I26"/>
  <c r="H26"/>
  <c r="G26"/>
  <c r="L20"/>
  <c r="K20"/>
  <c r="J20"/>
  <c r="I20"/>
  <c r="H20"/>
  <c r="G20"/>
  <c r="H14"/>
  <c r="I14"/>
  <c r="J14"/>
  <c r="K14"/>
  <c r="L14"/>
  <c r="G14"/>
  <c r="H36" l="1"/>
  <c r="H45" s="1"/>
  <c r="J45"/>
  <c r="I45"/>
  <c r="L45"/>
  <c r="K45"/>
  <c r="G45"/>
  <c r="I47" l="1"/>
  <c r="G47"/>
  <c r="K47"/>
</calcChain>
</file>

<file path=xl/sharedStrings.xml><?xml version="1.0" encoding="utf-8"?>
<sst xmlns="http://schemas.openxmlformats.org/spreadsheetml/2006/main" count="359" uniqueCount="172">
  <si>
    <t>№ п/п</t>
  </si>
  <si>
    <t>Наименование базовой услуги или работы</t>
  </si>
  <si>
    <t>Содержание  услуги 1</t>
  </si>
  <si>
    <t>Содержание  услуги 2</t>
  </si>
  <si>
    <t xml:space="preserve">Условия (формы) оказания услуги 1 </t>
  </si>
  <si>
    <t>Территориальный корректирующий коэффициент, Kтер</t>
  </si>
  <si>
    <t>Коэффициент выравнивания</t>
  </si>
  <si>
    <t>Нормативные затраты, N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</si>
  <si>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</si>
  <si>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Проведение плановых профилактических вакцинаций животных (птиц) против особо опасных болезней животных и болезней общих для человека и животных (птиц)</t>
  </si>
  <si>
    <t>На выезде</t>
  </si>
  <si>
    <t>вакцинация</t>
  </si>
  <si>
    <t>Количество вакцинаций, единица</t>
  </si>
  <si>
    <t>Единица измерения</t>
  </si>
  <si>
    <t>Базовый норматив затрат на оказание услуг, Nбаз</t>
  </si>
  <si>
    <t>руб.</t>
  </si>
  <si>
    <t>Проведение плановых диагностических мероприятий на особо опасные болезни животных (птиц) и болезни общие для человека и животных (птиц)</t>
  </si>
  <si>
    <t>отбор проб</t>
  </si>
  <si>
    <t>Количество проб, штука</t>
  </si>
  <si>
    <t>диагностические мероприятия</t>
  </si>
  <si>
    <t>Количество мероприятий, единица</t>
  </si>
  <si>
    <t>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</t>
  </si>
  <si>
    <t>Стационар</t>
  </si>
  <si>
    <t>лабораторные исследования</t>
  </si>
  <si>
    <t>Количество исследований, единица</t>
  </si>
  <si>
    <t>Проведение мероприятий по защите населения от болезней общих для человека и животных и пищевых отравлений</t>
  </si>
  <si>
    <t>Проведение ветеринарно-санитарной экспертизы сырья и продукции животного происхождения на трихинеллез</t>
  </si>
  <si>
    <t>ИТОГО:</t>
  </si>
  <si>
    <t>Отраслевой корректирующий коэффициент, Kотр., учитывающий наличие в муниципальном образовании крупных свиноводческих  мясоперерабатывающих предприятий, комплексов</t>
  </si>
  <si>
    <t>Отраслевой корректирующий коэффициент, Kотр., учитывающий наличие в муниципальном образовании труднодоступных территорий (заболотье), большая площадь района (более 1 500 000 га)</t>
  </si>
  <si>
    <t>ИТОГО сумма субсидии:</t>
  </si>
  <si>
    <t xml:space="preserve">на 2016 год и на плановый период 2017-2018 годы </t>
  </si>
  <si>
    <t xml:space="preserve">Расчет субсидии на финансовое обеспечение выполнения государственного задания на оказание государственных услуг (выполнение работ) </t>
  </si>
  <si>
    <t>Приложение к приказу Управления ветеринарии Тюменской области</t>
  </si>
  <si>
    <t>ИТОГО на 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</si>
  <si>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ИТОГО на проведение мероприятий по защите населения от болезней общих для человека и животных и пищевых отравлений</t>
  </si>
  <si>
    <t>УТВЕРЖДАЮ</t>
  </si>
  <si>
    <t>Руководитель</t>
  </si>
  <si>
    <t>(уполномоченное лицо)</t>
  </si>
  <si>
    <t>Коды</t>
  </si>
  <si>
    <t>Дата</t>
  </si>
  <si>
    <t>По ОКВЭД</t>
  </si>
  <si>
    <t>1. Наименование государственной услуги</t>
  </si>
  <si>
    <t>2. Категории потребителей государственной услуги</t>
  </si>
  <si>
    <t>3. Показатели, характеризующие объем и (или) качество государственной услуги:</t>
  </si>
  <si>
    <r>
      <t xml:space="preserve">3.1. Показатели, характеризующие качество государственной услуги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</si>
  <si>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</si>
  <si>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</si>
  <si>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</si>
  <si>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</si>
  <si>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Значение показателя качества 
государственной услуги</t>
  </si>
  <si>
    <t>наименование показателя</t>
  </si>
  <si>
    <t>единица измерения 
по ОКЕИ</t>
  </si>
  <si>
    <t>(очередной финансовый
год)</t>
  </si>
  <si>
    <t>(1-й год планового периода)</t>
  </si>
  <si>
    <t>(2-й год планового периода)</t>
  </si>
  <si>
    <t>код</t>
  </si>
  <si>
    <t>(наименование показателя)</t>
  </si>
  <si>
    <t>3.2. Показатели, характеризующие объем государственной услуги:</t>
  </si>
  <si>
    <t>Показатель объема государственной услуги</t>
  </si>
  <si>
    <t>Значение показателя объема
государственной услуги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</si>
  <si>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</si>
  <si>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</si>
  <si>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</si>
  <si>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</si>
  <si>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</si>
  <si>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</si>
  <si>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</si>
  <si>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</si>
  <si>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</si>
  <si>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</si>
  <si>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</si>
  <si>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</si>
  <si>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</si>
  <si>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</si>
  <si>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Управление ветеринарии Тюменской области</t>
  </si>
  <si>
    <t>Наименование государственного учреждения</t>
  </si>
  <si>
    <t>Виды деятельности государственного учреждения</t>
  </si>
  <si>
    <t>Вид государственного учреждения</t>
  </si>
  <si>
    <t>Автономное учреждение</t>
  </si>
  <si>
    <t xml:space="preserve">85.20 </t>
  </si>
  <si>
    <t>I</t>
  </si>
  <si>
    <t>в интересах общества</t>
  </si>
  <si>
    <t>12.611.0</t>
  </si>
  <si>
    <t xml:space="preserve"> Количество случаев возникновения на обслуживаемой территории особо опасных инфекционных заболеваний  домашних и сельскохозяйственных животных за исключением бешенства</t>
  </si>
  <si>
    <t xml:space="preserve">Допустимые  (возможные)  отклонения  от установленных  показателей  качества  государственной  услуги,  в пределах  которых  государственное задание считается выполненным (процентов) </t>
  </si>
  <si>
    <t xml:space="preserve">Допустимые  (возможные)  отклонения  от установленных  показателей  объема  государственной  услуги,  в пределах  которых  государственное задание считается выполненным (процентов) </t>
  </si>
  <si>
    <t>Уникальный номер по базовому (отраслевому) перечню</t>
  </si>
  <si>
    <t>Раздел</t>
  </si>
  <si>
    <r>
      <t xml:space="preserve">Часть 1. Сведения об оказываемых государственных услугах </t>
    </r>
    <r>
      <rPr>
        <vertAlign val="superscript"/>
        <sz val="14"/>
        <color theme="1"/>
        <rFont val="Calibri"/>
        <family val="2"/>
        <charset val="204"/>
        <scheme val="minor"/>
      </rPr>
      <t>2</t>
    </r>
  </si>
  <si>
    <t>(указывается вид государственного учреждения из базового (отраслевого) перечня)</t>
  </si>
  <si>
    <t>Форма по ОКУД</t>
  </si>
  <si>
    <t>на</t>
  </si>
  <si>
    <t>год и на плановый период</t>
  </si>
  <si>
    <t>годов</t>
  </si>
  <si>
    <t>и</t>
  </si>
  <si>
    <r>
      <t>ГОСУДАРСТВЕННОЕ ЗАДАНИЕ №</t>
    </r>
    <r>
      <rPr>
        <vertAlign val="superscript"/>
        <sz val="14"/>
        <color theme="1"/>
        <rFont val="Calibri"/>
        <family val="2"/>
        <charset val="204"/>
        <scheme val="minor"/>
      </rPr>
      <t>1</t>
    </r>
  </si>
  <si>
    <t>(наименование органа, осуществляющего функции 
и полномочия учредителя, главного распорядителя средств областного бюджета</t>
  </si>
  <si>
    <t>(должность)                     (подпись)      (расшифровка подписи)</t>
  </si>
  <si>
    <t xml:space="preserve">   Начальник          _______________     О.Н. Полякова</t>
  </si>
  <si>
    <t>Единица</t>
  </si>
  <si>
    <t>Доля проб, неисследованных по причине брака</t>
  </si>
  <si>
    <t>Процент</t>
  </si>
  <si>
    <t>Количество случаев не отражения в форме 1-ВЕТ А информации о выявлении положительно реагирующих животных в соответствующем отчетном периоде</t>
  </si>
  <si>
    <t xml:space="preserve"> Время предоставления в Управление ветеринарии Тюменской области информации о случаях выявления особо опасных болезней животных, болезней, общих для человека и животных, в результате проведения лабораторных исследований</t>
  </si>
  <si>
    <t>Час</t>
  </si>
  <si>
    <t>Количество вакцинаций</t>
  </si>
  <si>
    <t>Количество проб</t>
  </si>
  <si>
    <t>Штука</t>
  </si>
  <si>
    <t>Количество мероприятий</t>
  </si>
  <si>
    <t>Количество исследований</t>
  </si>
  <si>
    <t>х</t>
  </si>
  <si>
    <t>II</t>
  </si>
  <si>
    <t>12.613.0</t>
  </si>
  <si>
    <t xml:space="preserve"> Количество случаев заболевания человека трихинеллёзом, вызванных употреблением в пищу мяса, прошедшего исследование на трихинеллёз в государственном автономном учреждении</t>
  </si>
  <si>
    <t>1. Основания для досрочного прекращения выполнения государственного задания</t>
  </si>
  <si>
    <t>2. Иная информация, необходимая для выполнения (контроля за выполнением) государственного задания</t>
  </si>
  <si>
    <t>3. Порядок контроля за выполнением государственного задания</t>
  </si>
  <si>
    <t>Форма контроля</t>
  </si>
  <si>
    <t>Периодичность</t>
  </si>
  <si>
    <t>Исполнительные органы государственной власти, осуществляющие контроль за выполнением государственного задания</t>
  </si>
  <si>
    <t>4. Требования к отчетности о выполнении государственного задания</t>
  </si>
  <si>
    <t>4.1. Периодичность представления отчетов о выполнении государственного задания</t>
  </si>
  <si>
    <t>4.2. Сроки представления отчетов о выполнении государственного задания</t>
  </si>
  <si>
    <t>4.3. Иные требования к отчетности о выполнении государственного задания</t>
  </si>
  <si>
    <t>Закон РФ «О ветеринарии» от 14.05.1993 № 4979-1;</t>
  </si>
  <si>
    <t>Закон Тюменской области «О ветеринарии в Тюменской области» от 28.12.2004 № 304;</t>
  </si>
  <si>
    <t>Действующие инструкции и наставления по применению вакцин, санитарные и ветеринарные правила</t>
  </si>
  <si>
    <t>Методические указания по лабораторной диагностике трихинеллеза животных, утв. Минсельхозпродом РФ 28.10.1998 №13-7-2/1428</t>
  </si>
  <si>
    <t>проведение проверок (камеральных, выездных) по выполнению государственного задания, в том числе отдельных мероприятий государственного задания</t>
  </si>
  <si>
    <t xml:space="preserve">один раз в два года </t>
  </si>
  <si>
    <t>направление запросов о представлении информации о выполнении мероприятий в рамках государственного задания</t>
  </si>
  <si>
    <t>по мере необходимости</t>
  </si>
  <si>
    <t>анализ представляемых отчетов (материалов) об исполнении государственного задания</t>
  </si>
  <si>
    <t>ежемесячно</t>
  </si>
  <si>
    <t>анализ поступающих жалоб заявителей</t>
  </si>
  <si>
    <t>по факту поступления</t>
  </si>
  <si>
    <t>Осуществление плана ветеринарных профилактических мероприятий, 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</si>
  <si>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Проведение ветеринарно-санитарной экспертизы, в том числе исследование сырья и продукции животного происхождения на трихинеллез</t>
  </si>
  <si>
    <t xml:space="preserve">Допустимое  (возможное)  отклонение  от выполнения государственного задания,  в пределах  которого  государственное задание считается выполненным (процентов) </t>
  </si>
  <si>
    <t>Размещение на официальном сайте учреждения</t>
  </si>
  <si>
    <t>Копия государственного задания</t>
  </si>
  <si>
    <t>Размещение на информационном стенде учреждения</t>
  </si>
  <si>
    <t>По мере утверждения  или внесения изменений в государственное задание (в течение 10 рабочих дней с даты утверждения или внесения изменений)</t>
  </si>
  <si>
    <t>не более 1</t>
  </si>
  <si>
    <t>не более 10</t>
  </si>
  <si>
    <t>не более 24</t>
  </si>
  <si>
    <t>реорганизации или ликвидации учреждения</t>
  </si>
  <si>
    <t xml:space="preserve">     *(1)    Номер    государственного   задания  присваивается  органом, осуществляющим  функции и полномочия учредителя  бюджетных или автономных учреждений,  главным распорядителем средств областного бюджета, в ведении которого находятся  казенные учреждения.
     *(2)   Формируется  при  установлении  государственного  задания  на оказание  государственной  услуги  (услуг)  и  работы  (работ) и содержит требования  к оказанию государственной услуги (услуг) раздельно по каждой из государственных услуг с указанием порядкового номера раздела.
     *(3)   Заполняется  при  установлении  показателей,  характеризующих качество  государственной услуги, в ведомственном перечне государственных услуг и работ.
     *(4) Заполняется в целом по государственному заданию.
     *(5)   В  числе  иных  показателей  может  быть  указано  допустимое (возможное)    отклонение   от  выполнения  государственного  задания,  в пределах  которого  оно  считается  выполненным,  при  принятии  органом, осуществляющим  функции и полномочия учредителя государственных бюджетных или  автономных  учреждений,  главным  распорядителем  средств областного бюджета,  в  ведении  которого  находятся казенные учреждения, решения об установлении  общего  допустимого  (возможного)  отклонения от выполнения государственного  задания,  в пределах которого оно считается выполненным (в    процентах).   В  этом  случае  допустимые  (возможные)  отклонения, предусмотренные  в  подпунктах  3.1  и  3.2  настоящего  государственного задания, не заполняются.
</t>
  </si>
  <si>
    <r>
      <t>5. Иные показатели, связанные с выполнением государственного задания,</t>
    </r>
    <r>
      <rPr>
        <vertAlign val="superscript"/>
        <sz val="11"/>
        <color theme="1"/>
        <rFont val="Calibri"/>
        <family val="2"/>
        <charset val="204"/>
        <scheme val="minor"/>
      </rPr>
      <t>5</t>
    </r>
  </si>
  <si>
    <r>
      <t xml:space="preserve">Часть 3. Прочие сведения о государственном задании </t>
    </r>
    <r>
      <rPr>
        <vertAlign val="superscript"/>
        <sz val="14"/>
        <color theme="1"/>
        <rFont val="Calibri"/>
        <family val="2"/>
        <charset val="204"/>
        <scheme val="minor"/>
      </rPr>
      <t>4</t>
    </r>
  </si>
  <si>
    <t>Часть 2. Сведения об оказываемых государственных работах</t>
  </si>
  <si>
    <t>до 15 числа месяца, следующего за отчетным периодом, предварительный отчет об исполнении государственного задания за соответствующий финансовый год - до 15 декабря соответсвующего финансового года, окончательный отчет об исполнении государственного задания за соответствующий финансовый год - до 15 января года, следующего за отчетным</t>
  </si>
  <si>
    <t>отчет об исполнении государственного задания представляется  нарастающим итогом с начала года по форме, установленной постановлением Правительства Тюменской области от 12 октября 2015 г. N 468-п</t>
  </si>
  <si>
    <t>Проведение ветеринарно-санитарных мероприятий</t>
  </si>
  <si>
    <t>проведение мероприятий</t>
  </si>
  <si>
    <t>Количество тысяч квадратных метров, тысяча квадратных метров</t>
  </si>
  <si>
    <t>Количество квадратных метров</t>
  </si>
  <si>
    <t>квадратный метр</t>
  </si>
  <si>
    <t>" 21 " апреля  2016</t>
  </si>
  <si>
    <t>12611000300200006003100</t>
  </si>
  <si>
    <t>12611000100200002009100</t>
  </si>
  <si>
    <t>12611000100200001000100</t>
  </si>
  <si>
    <t>12611000200100004008100</t>
  </si>
  <si>
    <t xml:space="preserve">12611000600200007009100 </t>
  </si>
  <si>
    <t>12613000100100004007100</t>
  </si>
  <si>
    <t>055</t>
  </si>
  <si>
    <t>от 21.04.2016 № 107/1-ос</t>
  </si>
  <si>
    <t>Государственное автономное учреждение Тюменской области "Голышмановский межрайонный центр ветеринарии"</t>
  </si>
  <si>
    <t>Аромашевский раон</t>
  </si>
  <si>
    <t>Голышмановский раон</t>
  </si>
  <si>
    <t>3/2016-2</t>
  </si>
</sst>
</file>

<file path=xl/styles.xml><?xml version="1.0" encoding="utf-8"?>
<styleSheet xmlns="http://schemas.openxmlformats.org/spreadsheetml/2006/main">
  <numFmts count="1">
    <numFmt numFmtId="164" formatCode="0.00000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4" fillId="0" borderId="0" xfId="0" applyFont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9" fontId="0" fillId="0" borderId="1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right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tabSelected="1" topLeftCell="A22" workbookViewId="0">
      <selection activeCell="H32" sqref="H32"/>
    </sheetView>
  </sheetViews>
  <sheetFormatPr defaultRowHeight="15"/>
  <cols>
    <col min="2" max="2" width="60.140625" customWidth="1"/>
    <col min="3" max="3" width="52" customWidth="1"/>
    <col min="4" max="4" width="15.140625" customWidth="1"/>
    <col min="5" max="5" width="18.85546875" customWidth="1"/>
    <col min="6" max="6" width="14.7109375" customWidth="1"/>
    <col min="7" max="12" width="15.7109375" customWidth="1"/>
  </cols>
  <sheetData>
    <row r="1" spans="1:12" ht="43.5" customHeight="1">
      <c r="K1" s="47" t="s">
        <v>33</v>
      </c>
      <c r="L1" s="47"/>
    </row>
    <row r="2" spans="1:12">
      <c r="K2" s="48" t="s">
        <v>167</v>
      </c>
      <c r="L2" s="48"/>
    </row>
    <row r="3" spans="1:12" ht="18.75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8.75">
      <c r="A4" s="46" t="s">
        <v>168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8.75">
      <c r="A5" s="46" t="s">
        <v>31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7" spans="1:12" ht="15" customHeight="1">
      <c r="A7" s="68" t="s">
        <v>0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13</v>
      </c>
      <c r="G7" s="65">
        <v>2016</v>
      </c>
      <c r="H7" s="65"/>
      <c r="I7" s="65">
        <v>2017</v>
      </c>
      <c r="J7" s="65"/>
      <c r="K7" s="65">
        <v>2018</v>
      </c>
      <c r="L7" s="65"/>
    </row>
    <row r="8" spans="1:12" ht="30" customHeight="1">
      <c r="A8" s="69"/>
      <c r="B8" s="67"/>
      <c r="C8" s="67"/>
      <c r="D8" s="67"/>
      <c r="E8" s="67"/>
      <c r="F8" s="67"/>
      <c r="G8" s="16" t="s">
        <v>169</v>
      </c>
      <c r="H8" s="16" t="s">
        <v>170</v>
      </c>
      <c r="I8" s="16" t="s">
        <v>169</v>
      </c>
      <c r="J8" s="16" t="s">
        <v>170</v>
      </c>
      <c r="K8" s="16" t="s">
        <v>169</v>
      </c>
      <c r="L8" s="16" t="s">
        <v>170</v>
      </c>
    </row>
    <row r="9" spans="1:12" ht="60" customHeight="1">
      <c r="A9" s="5">
        <v>1</v>
      </c>
      <c r="B9" s="6" t="s">
        <v>8</v>
      </c>
      <c r="C9" s="6" t="s">
        <v>9</v>
      </c>
      <c r="D9" s="5" t="s">
        <v>10</v>
      </c>
      <c r="E9" s="7" t="s">
        <v>11</v>
      </c>
      <c r="F9" s="7" t="s">
        <v>12</v>
      </c>
      <c r="G9" s="5">
        <v>16550</v>
      </c>
      <c r="H9" s="5">
        <v>30310</v>
      </c>
      <c r="I9" s="5">
        <v>16550</v>
      </c>
      <c r="J9" s="5">
        <v>30310</v>
      </c>
      <c r="K9" s="5">
        <v>16550</v>
      </c>
      <c r="L9" s="5">
        <v>30310</v>
      </c>
    </row>
    <row r="10" spans="1:12">
      <c r="A10" s="2"/>
      <c r="B10" s="55" t="s">
        <v>14</v>
      </c>
      <c r="C10" s="55"/>
      <c r="D10" s="55"/>
      <c r="E10" s="55"/>
      <c r="F10" s="3" t="s">
        <v>15</v>
      </c>
      <c r="G10" s="2">
        <v>79.59</v>
      </c>
      <c r="H10" s="2">
        <v>79.59</v>
      </c>
      <c r="I10" s="2">
        <v>79.59</v>
      </c>
      <c r="J10" s="2">
        <v>79.59</v>
      </c>
      <c r="K10" s="2">
        <v>79.59</v>
      </c>
      <c r="L10" s="2">
        <v>79.59</v>
      </c>
    </row>
    <row r="11" spans="1:12" ht="30" customHeight="1">
      <c r="A11" s="2"/>
      <c r="B11" s="56" t="s">
        <v>29</v>
      </c>
      <c r="C11" s="57"/>
      <c r="D11" s="57"/>
      <c r="E11" s="58"/>
      <c r="F11" s="3"/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</row>
    <row r="12" spans="1:12">
      <c r="A12" s="2"/>
      <c r="B12" s="55" t="s">
        <v>5</v>
      </c>
      <c r="C12" s="55"/>
      <c r="D12" s="55"/>
      <c r="E12" s="55"/>
      <c r="F12" s="3"/>
      <c r="G12" s="2">
        <v>1.84</v>
      </c>
      <c r="H12" s="2">
        <v>1.86</v>
      </c>
      <c r="I12" s="2">
        <v>1.84</v>
      </c>
      <c r="J12" s="2">
        <v>1.86</v>
      </c>
      <c r="K12" s="2">
        <v>1.84</v>
      </c>
      <c r="L12" s="2">
        <v>1.86</v>
      </c>
    </row>
    <row r="13" spans="1:12">
      <c r="A13" s="2"/>
      <c r="B13" s="55" t="s">
        <v>6</v>
      </c>
      <c r="C13" s="55"/>
      <c r="D13" s="55"/>
      <c r="E13" s="55"/>
      <c r="F13" s="3"/>
      <c r="G13" s="13">
        <v>0.52400000000000002</v>
      </c>
      <c r="H13" s="13">
        <v>0.52400000000000002</v>
      </c>
      <c r="I13" s="2">
        <v>0.52621200000000001</v>
      </c>
      <c r="J13" s="2">
        <v>0.52621200000000001</v>
      </c>
      <c r="K13" s="2">
        <v>0.54382200000000003</v>
      </c>
      <c r="L13" s="2">
        <v>0.54382200000000003</v>
      </c>
    </row>
    <row r="14" spans="1:12">
      <c r="A14" s="10"/>
      <c r="B14" s="59" t="s">
        <v>7</v>
      </c>
      <c r="C14" s="59"/>
      <c r="D14" s="59"/>
      <c r="E14" s="59"/>
      <c r="F14" s="11" t="s">
        <v>15</v>
      </c>
      <c r="G14" s="12">
        <f>G9*G10*G11*G12*G13</f>
        <v>1270005.5323200002</v>
      </c>
      <c r="H14" s="12">
        <f t="shared" ref="H14:L14" si="0">H9*H10*H11*H12*H13</f>
        <v>2351195.1232560002</v>
      </c>
      <c r="I14" s="12">
        <f t="shared" si="0"/>
        <v>1275366.7007121602</v>
      </c>
      <c r="J14" s="12">
        <f t="shared" si="0"/>
        <v>2361120.3973259283</v>
      </c>
      <c r="K14" s="12">
        <f t="shared" si="0"/>
        <v>1318047.6118269602</v>
      </c>
      <c r="L14" s="12">
        <f t="shared" si="0"/>
        <v>2440136.7067162683</v>
      </c>
    </row>
    <row r="15" spans="1:12" ht="60" customHeight="1">
      <c r="A15" s="5">
        <v>2</v>
      </c>
      <c r="B15" s="6" t="s">
        <v>8</v>
      </c>
      <c r="C15" s="6" t="s">
        <v>16</v>
      </c>
      <c r="D15" s="5" t="s">
        <v>10</v>
      </c>
      <c r="E15" s="7" t="s">
        <v>17</v>
      </c>
      <c r="F15" s="7" t="s">
        <v>18</v>
      </c>
      <c r="G15" s="5">
        <v>5660</v>
      </c>
      <c r="H15" s="5">
        <v>8030</v>
      </c>
      <c r="I15" s="5">
        <v>5660</v>
      </c>
      <c r="J15" s="5">
        <v>8030</v>
      </c>
      <c r="K15" s="5">
        <v>5660</v>
      </c>
      <c r="L15" s="5">
        <v>8030</v>
      </c>
    </row>
    <row r="16" spans="1:12">
      <c r="A16" s="2"/>
      <c r="B16" s="55" t="s">
        <v>14</v>
      </c>
      <c r="C16" s="55"/>
      <c r="D16" s="55"/>
      <c r="E16" s="55"/>
      <c r="F16" s="3" t="s">
        <v>15</v>
      </c>
      <c r="G16" s="2">
        <v>72.239999999999995</v>
      </c>
      <c r="H16" s="2">
        <v>72.239999999999995</v>
      </c>
      <c r="I16" s="2">
        <v>72.239999999999995</v>
      </c>
      <c r="J16" s="2">
        <v>72.239999999999995</v>
      </c>
      <c r="K16" s="2">
        <v>72.239999999999995</v>
      </c>
      <c r="L16" s="2">
        <v>72.239999999999995</v>
      </c>
    </row>
    <row r="17" spans="1:12" ht="30" customHeight="1">
      <c r="A17" s="2"/>
      <c r="B17" s="56" t="s">
        <v>29</v>
      </c>
      <c r="C17" s="57"/>
      <c r="D17" s="57"/>
      <c r="E17" s="58"/>
      <c r="F17" s="3"/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</row>
    <row r="18" spans="1:12">
      <c r="A18" s="2"/>
      <c r="B18" s="55" t="s">
        <v>5</v>
      </c>
      <c r="C18" s="55"/>
      <c r="D18" s="55"/>
      <c r="E18" s="55"/>
      <c r="F18" s="3"/>
      <c r="G18" s="2">
        <v>1.84</v>
      </c>
      <c r="H18" s="2">
        <v>1.86</v>
      </c>
      <c r="I18" s="2">
        <v>1.84</v>
      </c>
      <c r="J18" s="2">
        <v>1.86</v>
      </c>
      <c r="K18" s="2">
        <v>1.84</v>
      </c>
      <c r="L18" s="2">
        <v>1.86</v>
      </c>
    </row>
    <row r="19" spans="1:12">
      <c r="A19" s="2"/>
      <c r="B19" s="55" t="s">
        <v>6</v>
      </c>
      <c r="C19" s="55"/>
      <c r="D19" s="55"/>
      <c r="E19" s="55"/>
      <c r="F19" s="3"/>
      <c r="G19" s="13">
        <v>0.52400000000000002</v>
      </c>
      <c r="H19" s="13">
        <v>0.52400000000000002</v>
      </c>
      <c r="I19" s="2">
        <v>0.52621200000000001</v>
      </c>
      <c r="J19" s="2">
        <v>0.52621200000000001</v>
      </c>
      <c r="K19" s="2">
        <v>0.54382200000000003</v>
      </c>
      <c r="L19" s="2">
        <v>0.54382200000000003</v>
      </c>
    </row>
    <row r="20" spans="1:12">
      <c r="A20" s="10"/>
      <c r="B20" s="59" t="s">
        <v>7</v>
      </c>
      <c r="C20" s="59"/>
      <c r="D20" s="59"/>
      <c r="E20" s="59"/>
      <c r="F20" s="11" t="s">
        <v>15</v>
      </c>
      <c r="G20" s="12">
        <f>G15*G16*G17*G18*G19</f>
        <v>394224.19814399997</v>
      </c>
      <c r="H20" s="12">
        <f t="shared" ref="H20" si="1">H15*H16*H17*H18*H19</f>
        <v>565376.18860800005</v>
      </c>
      <c r="I20" s="12">
        <f t="shared" ref="I20" si="2">I15*I16*I17*I18*I19</f>
        <v>395888.36594227195</v>
      </c>
      <c r="J20" s="12">
        <f t="shared" ref="J20" si="3">J15*J16*J17*J18*J19</f>
        <v>567762.85297670402</v>
      </c>
      <c r="K20" s="12">
        <f t="shared" ref="K20" si="4">K15*K16*K17*K18*K19</f>
        <v>409137.00741043198</v>
      </c>
      <c r="L20" s="12">
        <f t="shared" ref="L20" si="5">L15*L16*L17*L18*L19</f>
        <v>586763.37717782403</v>
      </c>
    </row>
    <row r="21" spans="1:12" ht="60" customHeight="1">
      <c r="A21" s="5">
        <v>3</v>
      </c>
      <c r="B21" s="6" t="s">
        <v>8</v>
      </c>
      <c r="C21" s="6" t="s">
        <v>16</v>
      </c>
      <c r="D21" s="5" t="s">
        <v>10</v>
      </c>
      <c r="E21" s="7" t="s">
        <v>19</v>
      </c>
      <c r="F21" s="7" t="s">
        <v>20</v>
      </c>
      <c r="G21" s="5">
        <v>7000</v>
      </c>
      <c r="H21" s="5">
        <v>24750</v>
      </c>
      <c r="I21" s="5">
        <v>7000</v>
      </c>
      <c r="J21" s="5">
        <v>24750</v>
      </c>
      <c r="K21" s="5">
        <v>7000</v>
      </c>
      <c r="L21" s="5">
        <v>24750</v>
      </c>
    </row>
    <row r="22" spans="1:12">
      <c r="A22" s="2"/>
      <c r="B22" s="55" t="s">
        <v>14</v>
      </c>
      <c r="C22" s="55"/>
      <c r="D22" s="55"/>
      <c r="E22" s="55"/>
      <c r="F22" s="3" t="s">
        <v>15</v>
      </c>
      <c r="G22" s="2">
        <v>90.29</v>
      </c>
      <c r="H22" s="2">
        <v>90.29</v>
      </c>
      <c r="I22" s="2">
        <v>90.29</v>
      </c>
      <c r="J22" s="2">
        <v>90.29</v>
      </c>
      <c r="K22" s="2">
        <v>90.29</v>
      </c>
      <c r="L22" s="2">
        <v>90.29</v>
      </c>
    </row>
    <row r="23" spans="1:12" ht="30" customHeight="1">
      <c r="A23" s="2"/>
      <c r="B23" s="56" t="s">
        <v>29</v>
      </c>
      <c r="C23" s="57"/>
      <c r="D23" s="57"/>
      <c r="E23" s="58"/>
      <c r="F23" s="3"/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</row>
    <row r="24" spans="1:12">
      <c r="A24" s="2"/>
      <c r="B24" s="55" t="s">
        <v>5</v>
      </c>
      <c r="C24" s="55"/>
      <c r="D24" s="55"/>
      <c r="E24" s="55"/>
      <c r="F24" s="3"/>
      <c r="G24" s="2">
        <v>1.84</v>
      </c>
      <c r="H24" s="2">
        <v>1.86</v>
      </c>
      <c r="I24" s="2">
        <v>1.84</v>
      </c>
      <c r="J24" s="2">
        <v>1.86</v>
      </c>
      <c r="K24" s="2">
        <v>1.84</v>
      </c>
      <c r="L24" s="2">
        <v>1.86</v>
      </c>
    </row>
    <row r="25" spans="1:12">
      <c r="A25" s="2"/>
      <c r="B25" s="55" t="s">
        <v>6</v>
      </c>
      <c r="C25" s="55"/>
      <c r="D25" s="55"/>
      <c r="E25" s="55"/>
      <c r="F25" s="3"/>
      <c r="G25" s="13">
        <v>0.52400000000000002</v>
      </c>
      <c r="H25" s="13">
        <v>0.52400000000000002</v>
      </c>
      <c r="I25" s="2">
        <v>0.52621200000000001</v>
      </c>
      <c r="J25" s="2">
        <v>0.52621200000000001</v>
      </c>
      <c r="K25" s="2">
        <v>0.54382200000000003</v>
      </c>
      <c r="L25" s="2">
        <v>0.54382200000000003</v>
      </c>
    </row>
    <row r="26" spans="1:12">
      <c r="A26" s="10"/>
      <c r="B26" s="59" t="s">
        <v>7</v>
      </c>
      <c r="C26" s="59"/>
      <c r="D26" s="59"/>
      <c r="E26" s="59"/>
      <c r="F26" s="11" t="s">
        <v>15</v>
      </c>
      <c r="G26" s="12">
        <f>G21*G22*G23*G24*G25</f>
        <v>609378.04480000003</v>
      </c>
      <c r="H26" s="12">
        <f t="shared" ref="H26" si="6">H21*H22*H23*H24*H25</f>
        <v>2178006.0786000001</v>
      </c>
      <c r="I26" s="12">
        <f t="shared" ref="I26" si="7">I21*I22*I23*I24*I25</f>
        <v>611950.45746239997</v>
      </c>
      <c r="J26" s="12">
        <f t="shared" ref="J26" si="8">J21*J22*J23*J24*J25</f>
        <v>2187200.2569318004</v>
      </c>
      <c r="K26" s="12">
        <f t="shared" ref="K26" si="9">K21*K22*K23*K24*K25</f>
        <v>632429.74633440003</v>
      </c>
      <c r="L26" s="12">
        <f t="shared" ref="L26" si="10">L21*L22*L23*L24*L25</f>
        <v>2260396.2245733002</v>
      </c>
    </row>
    <row r="27" spans="1:12" ht="60" customHeight="1">
      <c r="A27" s="5">
        <v>4</v>
      </c>
      <c r="B27" s="6" t="s">
        <v>8</v>
      </c>
      <c r="C27" s="6" t="s">
        <v>21</v>
      </c>
      <c r="D27" s="5" t="s">
        <v>22</v>
      </c>
      <c r="E27" s="7" t="s">
        <v>23</v>
      </c>
      <c r="F27" s="7" t="s">
        <v>24</v>
      </c>
      <c r="G27" s="5"/>
      <c r="H27" s="5">
        <v>39970</v>
      </c>
      <c r="I27" s="5"/>
      <c r="J27" s="5">
        <v>39970</v>
      </c>
      <c r="K27" s="5"/>
      <c r="L27" s="5">
        <v>39970</v>
      </c>
    </row>
    <row r="28" spans="1:12">
      <c r="A28" s="2"/>
      <c r="B28" s="55" t="s">
        <v>14</v>
      </c>
      <c r="C28" s="55"/>
      <c r="D28" s="55"/>
      <c r="E28" s="55"/>
      <c r="F28" s="3" t="s">
        <v>15</v>
      </c>
      <c r="G28" s="2">
        <v>76.78</v>
      </c>
      <c r="H28" s="2">
        <v>76.78</v>
      </c>
      <c r="I28" s="2">
        <v>76.78</v>
      </c>
      <c r="J28" s="2">
        <v>76.78</v>
      </c>
      <c r="K28" s="2">
        <v>76.78</v>
      </c>
      <c r="L28" s="2">
        <v>76.78</v>
      </c>
    </row>
    <row r="29" spans="1:12">
      <c r="A29" s="2"/>
      <c r="B29" s="55" t="s">
        <v>5</v>
      </c>
      <c r="C29" s="55"/>
      <c r="D29" s="55"/>
      <c r="E29" s="55"/>
      <c r="F29" s="3"/>
      <c r="G29" s="2">
        <v>1.69</v>
      </c>
      <c r="H29" s="2">
        <v>1.7</v>
      </c>
      <c r="I29" s="2">
        <v>1.69</v>
      </c>
      <c r="J29" s="2">
        <v>1.7</v>
      </c>
      <c r="K29" s="2">
        <v>1.69</v>
      </c>
      <c r="L29" s="2">
        <v>1.7</v>
      </c>
    </row>
    <row r="30" spans="1:12">
      <c r="A30" s="2"/>
      <c r="B30" s="55" t="s">
        <v>6</v>
      </c>
      <c r="C30" s="55"/>
      <c r="D30" s="55"/>
      <c r="E30" s="55"/>
      <c r="F30" s="3"/>
      <c r="G30" s="13">
        <v>0.52400000000000002</v>
      </c>
      <c r="H30" s="13">
        <v>0.52400000000000002</v>
      </c>
      <c r="I30" s="2">
        <v>0.52621200000000001</v>
      </c>
      <c r="J30" s="2">
        <v>0.52621200000000001</v>
      </c>
      <c r="K30" s="2">
        <v>0.54382200000000003</v>
      </c>
      <c r="L30" s="2">
        <v>0.54382200000000003</v>
      </c>
    </row>
    <row r="31" spans="1:12">
      <c r="A31" s="10"/>
      <c r="B31" s="59" t="s">
        <v>7</v>
      </c>
      <c r="C31" s="59"/>
      <c r="D31" s="59"/>
      <c r="E31" s="59"/>
      <c r="F31" s="11" t="s">
        <v>15</v>
      </c>
      <c r="G31" s="12">
        <f>G27*G28*G29*G30</f>
        <v>0</v>
      </c>
      <c r="H31" s="12">
        <f t="shared" ref="H31:L31" si="11">H27*H28*H29*H30</f>
        <v>2733773.0912799998</v>
      </c>
      <c r="I31" s="12">
        <f t="shared" si="11"/>
        <v>0</v>
      </c>
      <c r="J31" s="12">
        <f t="shared" si="11"/>
        <v>2745313.3700546399</v>
      </c>
      <c r="K31" s="12">
        <f t="shared" si="11"/>
        <v>0</v>
      </c>
      <c r="L31" s="12">
        <f t="shared" si="11"/>
        <v>2837186.9275688399</v>
      </c>
    </row>
    <row r="32" spans="1:12" ht="92.25" customHeight="1">
      <c r="A32" s="5">
        <v>5</v>
      </c>
      <c r="B32" s="6" t="s">
        <v>8</v>
      </c>
      <c r="C32" s="6" t="s">
        <v>154</v>
      </c>
      <c r="D32" s="5" t="s">
        <v>10</v>
      </c>
      <c r="E32" s="7" t="s">
        <v>155</v>
      </c>
      <c r="F32" s="7" t="s">
        <v>156</v>
      </c>
      <c r="G32" s="5">
        <v>9.1999999999999993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</row>
    <row r="33" spans="1:12">
      <c r="A33" s="2"/>
      <c r="B33" s="55" t="s">
        <v>14</v>
      </c>
      <c r="C33" s="55"/>
      <c r="D33" s="55"/>
      <c r="E33" s="55"/>
      <c r="F33" s="39" t="s">
        <v>15</v>
      </c>
      <c r="G33" s="2">
        <v>2576.41</v>
      </c>
      <c r="H33" s="2">
        <v>2576.41</v>
      </c>
      <c r="I33" s="2">
        <v>2576.41</v>
      </c>
      <c r="J33" s="2">
        <v>2576.41</v>
      </c>
      <c r="K33" s="2">
        <v>2576.41</v>
      </c>
      <c r="L33" s="2">
        <v>2576.41</v>
      </c>
    </row>
    <row r="34" spans="1:12">
      <c r="A34" s="2"/>
      <c r="B34" s="55" t="s">
        <v>5</v>
      </c>
      <c r="C34" s="55"/>
      <c r="D34" s="55"/>
      <c r="E34" s="55"/>
      <c r="F34" s="39"/>
      <c r="G34" s="2">
        <v>1.84</v>
      </c>
      <c r="H34" s="2">
        <v>1.86</v>
      </c>
      <c r="I34" s="2">
        <v>1.84</v>
      </c>
      <c r="J34" s="2">
        <v>1.86</v>
      </c>
      <c r="K34" s="2">
        <v>1.84</v>
      </c>
      <c r="L34" s="2">
        <v>1.86</v>
      </c>
    </row>
    <row r="35" spans="1:12">
      <c r="A35" s="10"/>
      <c r="B35" s="59" t="s">
        <v>7</v>
      </c>
      <c r="C35" s="59"/>
      <c r="D35" s="59"/>
      <c r="E35" s="59"/>
      <c r="F35" s="40" t="s">
        <v>15</v>
      </c>
      <c r="G35" s="12">
        <f>ROUND(G32*G33*G34,0)</f>
        <v>43613</v>
      </c>
      <c r="H35" s="12">
        <f>ROUND(H32*H33*H34,0)</f>
        <v>0</v>
      </c>
      <c r="I35" s="12">
        <f t="shared" ref="I35:L35" si="12">ROUND(I32*I33*I34,0)</f>
        <v>0</v>
      </c>
      <c r="J35" s="12">
        <f t="shared" si="12"/>
        <v>0</v>
      </c>
      <c r="K35" s="12">
        <f t="shared" si="12"/>
        <v>0</v>
      </c>
      <c r="L35" s="12">
        <f t="shared" si="12"/>
        <v>0</v>
      </c>
    </row>
    <row r="36" spans="1:12" ht="30" customHeight="1">
      <c r="A36" s="10"/>
      <c r="B36" s="52" t="s">
        <v>34</v>
      </c>
      <c r="C36" s="53"/>
      <c r="D36" s="53"/>
      <c r="E36" s="54"/>
      <c r="F36" s="11"/>
      <c r="G36" s="12">
        <f>ROUND(G14+G20+G26+G31+G35,0)</f>
        <v>2317221</v>
      </c>
      <c r="H36" s="12">
        <f>ROUND(H14+H20+H26+H31+H35,0)</f>
        <v>7828350</v>
      </c>
      <c r="I36" s="12">
        <f t="shared" ref="I36:L36" si="13">ROUND(I14+I20+I26+I31+I35,0)</f>
        <v>2283206</v>
      </c>
      <c r="J36" s="12">
        <f t="shared" si="13"/>
        <v>7861397</v>
      </c>
      <c r="K36" s="12">
        <f t="shared" si="13"/>
        <v>2359614</v>
      </c>
      <c r="L36" s="12">
        <f t="shared" si="13"/>
        <v>8124483</v>
      </c>
    </row>
    <row r="37" spans="1:12" ht="45" customHeight="1">
      <c r="A37" s="5">
        <v>5</v>
      </c>
      <c r="B37" s="6" t="s">
        <v>25</v>
      </c>
      <c r="C37" s="6" t="s">
        <v>26</v>
      </c>
      <c r="D37" s="5" t="s">
        <v>22</v>
      </c>
      <c r="E37" s="7" t="s">
        <v>23</v>
      </c>
      <c r="F37" s="7" t="s">
        <v>24</v>
      </c>
      <c r="G37" s="5">
        <v>400</v>
      </c>
      <c r="H37" s="5">
        <v>1500</v>
      </c>
      <c r="I37" s="5">
        <v>400</v>
      </c>
      <c r="J37" s="5">
        <v>1500</v>
      </c>
      <c r="K37" s="5">
        <v>400</v>
      </c>
      <c r="L37" s="5">
        <v>1500</v>
      </c>
    </row>
    <row r="38" spans="1:12">
      <c r="A38" s="2"/>
      <c r="B38" s="55" t="s">
        <v>14</v>
      </c>
      <c r="C38" s="55"/>
      <c r="D38" s="55"/>
      <c r="E38" s="55"/>
      <c r="F38" s="3" t="s">
        <v>15</v>
      </c>
      <c r="G38" s="2">
        <v>244.17</v>
      </c>
      <c r="H38" s="2">
        <v>244.17</v>
      </c>
      <c r="I38" s="2">
        <v>244.17</v>
      </c>
      <c r="J38" s="2">
        <v>244.17</v>
      </c>
      <c r="K38" s="2">
        <v>244.17</v>
      </c>
      <c r="L38" s="2">
        <v>244.17</v>
      </c>
    </row>
    <row r="39" spans="1:12" ht="30" customHeight="1">
      <c r="A39" s="2"/>
      <c r="B39" s="56" t="s">
        <v>28</v>
      </c>
      <c r="C39" s="57"/>
      <c r="D39" s="57"/>
      <c r="E39" s="58"/>
      <c r="F39" s="3"/>
      <c r="G39" s="2">
        <v>1</v>
      </c>
      <c r="H39" s="2">
        <v>1</v>
      </c>
      <c r="I39" s="2">
        <v>1</v>
      </c>
      <c r="J39" s="2">
        <v>1</v>
      </c>
      <c r="K39" s="2">
        <v>1</v>
      </c>
      <c r="L39" s="2">
        <v>1</v>
      </c>
    </row>
    <row r="40" spans="1:12">
      <c r="A40" s="2"/>
      <c r="B40" s="55" t="s">
        <v>5</v>
      </c>
      <c r="C40" s="55"/>
      <c r="D40" s="55"/>
      <c r="E40" s="55"/>
      <c r="F40" s="3"/>
      <c r="G40" s="2">
        <v>1.84</v>
      </c>
      <c r="H40" s="2">
        <v>1.86</v>
      </c>
      <c r="I40" s="2">
        <v>1.84</v>
      </c>
      <c r="J40" s="2">
        <v>1.86</v>
      </c>
      <c r="K40" s="2">
        <v>1.84</v>
      </c>
      <c r="L40" s="2">
        <v>1.86</v>
      </c>
    </row>
    <row r="41" spans="1:12">
      <c r="A41" s="2"/>
      <c r="B41" s="55" t="s">
        <v>6</v>
      </c>
      <c r="C41" s="55"/>
      <c r="D41" s="55"/>
      <c r="E41" s="55"/>
      <c r="F41" s="3"/>
      <c r="G41" s="13">
        <v>0.52400000000000002</v>
      </c>
      <c r="H41" s="13">
        <v>0.52400000000000002</v>
      </c>
      <c r="I41" s="2">
        <v>0.52621200000000001</v>
      </c>
      <c r="J41" s="2">
        <v>0.52621200000000001</v>
      </c>
      <c r="K41" s="2">
        <v>0.54382200000000003</v>
      </c>
      <c r="L41" s="2">
        <v>0.54382200000000003</v>
      </c>
    </row>
    <row r="42" spans="1:12">
      <c r="A42" s="10"/>
      <c r="B42" s="59" t="s">
        <v>7</v>
      </c>
      <c r="C42" s="59"/>
      <c r="D42" s="59"/>
      <c r="E42" s="59"/>
      <c r="F42" s="11" t="s">
        <v>15</v>
      </c>
      <c r="G42" s="12">
        <f>G37*G38*G39*G40*G41</f>
        <v>94167.578880000001</v>
      </c>
      <c r="H42" s="12">
        <f t="shared" ref="H42" si="14">H37*H38*H39*H40*H41</f>
        <v>356966.77320000005</v>
      </c>
      <c r="I42" s="12">
        <f t="shared" ref="I42" si="15">I37*I38*I39*I40*I41</f>
        <v>94565.095453439993</v>
      </c>
      <c r="J42" s="12">
        <f t="shared" ref="J42" si="16">J37*J38*J39*J40*J41</f>
        <v>358473.66347160004</v>
      </c>
      <c r="K42" s="12">
        <f t="shared" ref="K42" si="17">K37*K38*K39*K40*K41</f>
        <v>97729.773056639999</v>
      </c>
      <c r="L42" s="12">
        <f t="shared" ref="L42" si="18">L37*L38*L39*L40*L41</f>
        <v>370470.19949460006</v>
      </c>
    </row>
    <row r="43" spans="1:12" ht="30" customHeight="1">
      <c r="A43" s="10"/>
      <c r="B43" s="52" t="s">
        <v>35</v>
      </c>
      <c r="C43" s="53"/>
      <c r="D43" s="53"/>
      <c r="E43" s="54"/>
      <c r="F43" s="11"/>
      <c r="G43" s="12">
        <f>ROUND(G42,0)</f>
        <v>94168</v>
      </c>
      <c r="H43" s="12">
        <f t="shared" ref="H43:L43" si="19">ROUND(H42,0)</f>
        <v>356967</v>
      </c>
      <c r="I43" s="12">
        <f t="shared" si="19"/>
        <v>94565</v>
      </c>
      <c r="J43" s="12">
        <f t="shared" si="19"/>
        <v>358474</v>
      </c>
      <c r="K43" s="12">
        <f t="shared" si="19"/>
        <v>97730</v>
      </c>
      <c r="L43" s="12">
        <f t="shared" si="19"/>
        <v>370470</v>
      </c>
    </row>
    <row r="44" spans="1:1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.75">
      <c r="A45" s="10"/>
      <c r="B45" s="60" t="s">
        <v>27</v>
      </c>
      <c r="C45" s="61"/>
      <c r="D45" s="61"/>
      <c r="E45" s="62"/>
      <c r="F45" s="14" t="s">
        <v>15</v>
      </c>
      <c r="G45" s="17">
        <f>G36+G43</f>
        <v>2411389</v>
      </c>
      <c r="H45" s="17">
        <f t="shared" ref="H45:L45" si="20">H36+H43</f>
        <v>8185317</v>
      </c>
      <c r="I45" s="17">
        <f t="shared" si="20"/>
        <v>2377771</v>
      </c>
      <c r="J45" s="17">
        <f t="shared" si="20"/>
        <v>8219871</v>
      </c>
      <c r="K45" s="17">
        <f t="shared" si="20"/>
        <v>2457344</v>
      </c>
      <c r="L45" s="17">
        <f t="shared" si="20"/>
        <v>8494953</v>
      </c>
    </row>
    <row r="46" spans="1:1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8.75">
      <c r="A47" s="10"/>
      <c r="B47" s="49" t="s">
        <v>30</v>
      </c>
      <c r="C47" s="50"/>
      <c r="D47" s="50"/>
      <c r="E47" s="51"/>
      <c r="F47" s="15" t="s">
        <v>15</v>
      </c>
      <c r="G47" s="63">
        <f>G45+H45</f>
        <v>10596706</v>
      </c>
      <c r="H47" s="64"/>
      <c r="I47" s="63">
        <f t="shared" ref="I47" si="21">I45+J45</f>
        <v>10597642</v>
      </c>
      <c r="J47" s="64"/>
      <c r="K47" s="63">
        <f t="shared" ref="K47" si="22">K45+L45</f>
        <v>10952297</v>
      </c>
      <c r="L47" s="64"/>
    </row>
  </sheetData>
  <mergeCells count="48">
    <mergeCell ref="B33:E33"/>
    <mergeCell ref="B34:E34"/>
    <mergeCell ref="B35:E35"/>
    <mergeCell ref="B19:E19"/>
    <mergeCell ref="B20:E20"/>
    <mergeCell ref="F7:F8"/>
    <mergeCell ref="B14:E14"/>
    <mergeCell ref="A7:A8"/>
    <mergeCell ref="B7:B8"/>
    <mergeCell ref="C7:C8"/>
    <mergeCell ref="D7:D8"/>
    <mergeCell ref="B10:E10"/>
    <mergeCell ref="B11:E11"/>
    <mergeCell ref="B12:E12"/>
    <mergeCell ref="B13:E13"/>
    <mergeCell ref="E7:E8"/>
    <mergeCell ref="K47:L47"/>
    <mergeCell ref="G7:H7"/>
    <mergeCell ref="I7:J7"/>
    <mergeCell ref="K7:L7"/>
    <mergeCell ref="B31:E31"/>
    <mergeCell ref="B38:E38"/>
    <mergeCell ref="B23:E23"/>
    <mergeCell ref="B24:E24"/>
    <mergeCell ref="B25:E25"/>
    <mergeCell ref="B26:E26"/>
    <mergeCell ref="B36:E36"/>
    <mergeCell ref="B22:E22"/>
    <mergeCell ref="B28:E28"/>
    <mergeCell ref="B16:E16"/>
    <mergeCell ref="B17:E17"/>
    <mergeCell ref="B18:E18"/>
    <mergeCell ref="A3:L3"/>
    <mergeCell ref="A4:L4"/>
    <mergeCell ref="K1:L1"/>
    <mergeCell ref="K2:L2"/>
    <mergeCell ref="B47:E47"/>
    <mergeCell ref="B43:E43"/>
    <mergeCell ref="B29:E29"/>
    <mergeCell ref="B30:E30"/>
    <mergeCell ref="A5:L5"/>
    <mergeCell ref="B39:E39"/>
    <mergeCell ref="B40:E40"/>
    <mergeCell ref="B41:E41"/>
    <mergeCell ref="B42:E42"/>
    <mergeCell ref="B45:E45"/>
    <mergeCell ref="G47:H47"/>
    <mergeCell ref="I47:J47"/>
  </mergeCells>
  <pageMargins left="0.7" right="0.7" top="0.75" bottom="0.75" header="0.3" footer="0.3"/>
  <pageSetup paperSize="9" scale="49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4"/>
  <sheetViews>
    <sheetView view="pageBreakPreview" zoomScaleNormal="100" zoomScaleSheetLayoutView="100" workbookViewId="0">
      <selection activeCell="E5" sqref="E5"/>
    </sheetView>
  </sheetViews>
  <sheetFormatPr defaultRowHeight="15"/>
  <cols>
    <col min="1" max="1" width="20.7109375" customWidth="1"/>
    <col min="2" max="2" width="40.7109375" customWidth="1"/>
    <col min="3" max="4" width="15.7109375" customWidth="1"/>
    <col min="5" max="5" width="16.7109375" customWidth="1"/>
    <col min="6" max="7" width="15.7109375" customWidth="1"/>
    <col min="8" max="9" width="10.7109375" customWidth="1"/>
    <col min="10" max="15" width="12.7109375" customWidth="1"/>
  </cols>
  <sheetData>
    <row r="1" spans="1:15">
      <c r="L1" s="96" t="s">
        <v>36</v>
      </c>
      <c r="M1" s="96"/>
      <c r="N1" s="96"/>
      <c r="O1" s="96"/>
    </row>
    <row r="2" spans="1:15">
      <c r="L2" t="s">
        <v>37</v>
      </c>
    </row>
    <row r="3" spans="1:15">
      <c r="L3" s="23" t="s">
        <v>38</v>
      </c>
    </row>
    <row r="4" spans="1:15">
      <c r="L4" s="95" t="s">
        <v>75</v>
      </c>
      <c r="M4" s="95"/>
      <c r="N4" s="95"/>
      <c r="O4" s="95"/>
    </row>
    <row r="5" spans="1:15" ht="45" customHeight="1">
      <c r="L5" s="104" t="s">
        <v>97</v>
      </c>
      <c r="M5" s="104"/>
      <c r="N5" s="104"/>
      <c r="O5" s="104"/>
    </row>
    <row r="7" spans="1:15">
      <c r="L7" s="81" t="s">
        <v>99</v>
      </c>
      <c r="M7" s="81"/>
      <c r="N7" s="81"/>
      <c r="O7" s="81"/>
    </row>
    <row r="8" spans="1:15">
      <c r="L8" s="103" t="s">
        <v>98</v>
      </c>
      <c r="M8" s="103"/>
      <c r="N8" s="103"/>
      <c r="O8" s="103"/>
    </row>
    <row r="10" spans="1:15">
      <c r="L10" s="48" t="s">
        <v>159</v>
      </c>
      <c r="M10" s="48"/>
      <c r="N10" s="48"/>
      <c r="O10" s="48"/>
    </row>
    <row r="12" spans="1:15" ht="21">
      <c r="C12" s="24"/>
      <c r="D12" s="97" t="s">
        <v>96</v>
      </c>
      <c r="E12" s="97"/>
      <c r="F12" s="97"/>
      <c r="G12" s="97"/>
      <c r="H12" s="98" t="s">
        <v>171</v>
      </c>
      <c r="I12" s="98"/>
      <c r="J12" s="25"/>
    </row>
    <row r="13" spans="1:15" ht="18.75">
      <c r="B13" s="22" t="s">
        <v>92</v>
      </c>
      <c r="C13" s="19">
        <f>РС!G7</f>
        <v>2016</v>
      </c>
      <c r="D13" s="20" t="s">
        <v>93</v>
      </c>
      <c r="E13" s="20"/>
      <c r="F13" s="19">
        <f>РС!I7</f>
        <v>2017</v>
      </c>
      <c r="G13" s="19" t="s">
        <v>95</v>
      </c>
      <c r="H13" s="19">
        <f>РС!K7</f>
        <v>2018</v>
      </c>
      <c r="I13" s="20" t="s">
        <v>94</v>
      </c>
    </row>
    <row r="15" spans="1:15" ht="15.75" thickBot="1">
      <c r="O15" s="9" t="s">
        <v>39</v>
      </c>
    </row>
    <row r="16" spans="1:15">
      <c r="A16" t="s">
        <v>76</v>
      </c>
      <c r="C16" s="95" t="str">
        <f>РС!A4</f>
        <v>Государственное автономное учреждение Тюменской области "Голышмановский межрайонный центр ветеринарии"</v>
      </c>
      <c r="D16" s="95"/>
      <c r="E16" s="95"/>
      <c r="F16" s="95"/>
      <c r="G16" s="95"/>
      <c r="H16" s="95"/>
      <c r="I16" s="95"/>
      <c r="J16" s="95"/>
      <c r="K16" s="95"/>
      <c r="N16" s="105" t="s">
        <v>91</v>
      </c>
      <c r="O16" s="106">
        <v>506001</v>
      </c>
    </row>
    <row r="17" spans="1:15">
      <c r="N17" s="105"/>
      <c r="O17" s="107"/>
    </row>
    <row r="18" spans="1:15">
      <c r="N18" s="21" t="s">
        <v>40</v>
      </c>
      <c r="O18" s="43">
        <v>42481</v>
      </c>
    </row>
    <row r="19" spans="1:15">
      <c r="A19" t="s">
        <v>77</v>
      </c>
      <c r="N19" s="35"/>
      <c r="O19" s="28"/>
    </row>
    <row r="20" spans="1:15" ht="30" customHeight="1">
      <c r="A20" s="108" t="s">
        <v>137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21" t="s">
        <v>41</v>
      </c>
      <c r="O20" s="28" t="s">
        <v>80</v>
      </c>
    </row>
    <row r="21" spans="1:15" ht="15" customHeight="1">
      <c r="A21" s="81" t="s">
        <v>138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21" t="s">
        <v>41</v>
      </c>
      <c r="O21" s="28" t="s">
        <v>80</v>
      </c>
    </row>
    <row r="22" spans="1:15">
      <c r="A22" t="s">
        <v>78</v>
      </c>
      <c r="C22" s="95" t="s">
        <v>79</v>
      </c>
      <c r="D22" s="95"/>
      <c r="E22" s="95"/>
      <c r="F22" s="95"/>
      <c r="G22" s="95"/>
      <c r="H22" s="95"/>
      <c r="I22" s="95"/>
      <c r="J22" s="95"/>
      <c r="K22" s="95"/>
      <c r="N22" s="21" t="s">
        <v>41</v>
      </c>
      <c r="O22" s="28"/>
    </row>
    <row r="23" spans="1:15" ht="15.75" thickBot="1">
      <c r="C23" s="96" t="s">
        <v>90</v>
      </c>
      <c r="D23" s="96"/>
      <c r="E23" s="96"/>
      <c r="F23" s="96"/>
      <c r="G23" s="96"/>
      <c r="H23" s="96"/>
      <c r="I23" s="96"/>
      <c r="J23" s="96"/>
      <c r="K23" s="96"/>
      <c r="N23" s="1"/>
      <c r="O23" s="29"/>
    </row>
    <row r="25" spans="1:15" ht="22.5" customHeight="1">
      <c r="A25" s="46" t="s">
        <v>89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7" spans="1:15" ht="18.75">
      <c r="F27" s="19" t="s">
        <v>88</v>
      </c>
      <c r="G27" s="20" t="s">
        <v>81</v>
      </c>
    </row>
    <row r="29" spans="1:15">
      <c r="A29" t="s">
        <v>42</v>
      </c>
      <c r="C29" s="90" t="str">
        <f>РС!B9</f>
        <v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v>
      </c>
      <c r="D29" s="90"/>
      <c r="E29" s="90"/>
      <c r="F29" s="90"/>
      <c r="G29" s="90"/>
      <c r="H29" s="90"/>
      <c r="I29" s="90"/>
      <c r="J29" s="90"/>
      <c r="K29" s="90"/>
      <c r="L29" s="90"/>
      <c r="M29" s="47" t="s">
        <v>87</v>
      </c>
      <c r="N29" s="47"/>
      <c r="O29" s="99" t="s">
        <v>83</v>
      </c>
    </row>
    <row r="30" spans="1:15"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47"/>
      <c r="N30" s="47"/>
      <c r="O30" s="100"/>
    </row>
    <row r="31" spans="1:15">
      <c r="A31" t="s">
        <v>43</v>
      </c>
      <c r="C31" s="102" t="s">
        <v>82</v>
      </c>
      <c r="D31" s="102"/>
      <c r="E31" s="102"/>
      <c r="F31" s="102"/>
      <c r="G31" s="102"/>
      <c r="H31" s="102"/>
      <c r="I31" s="102"/>
      <c r="J31" s="102"/>
      <c r="K31" s="102"/>
      <c r="L31" s="102"/>
      <c r="M31" s="47"/>
      <c r="N31" s="47"/>
      <c r="O31" s="101"/>
    </row>
    <row r="33" spans="1:15">
      <c r="A33" t="s">
        <v>44</v>
      </c>
    </row>
    <row r="34" spans="1:15" ht="18.75">
      <c r="A34" t="s">
        <v>45</v>
      </c>
    </row>
    <row r="35" spans="1:15" ht="30" customHeight="1">
      <c r="A35" s="77" t="s">
        <v>46</v>
      </c>
      <c r="B35" s="77" t="s">
        <v>47</v>
      </c>
      <c r="C35" s="77"/>
      <c r="D35" s="77"/>
      <c r="E35" s="77" t="s">
        <v>48</v>
      </c>
      <c r="F35" s="77"/>
      <c r="G35" s="56" t="s">
        <v>49</v>
      </c>
      <c r="H35" s="57"/>
      <c r="I35" s="57"/>
      <c r="J35" s="57"/>
      <c r="K35" s="57"/>
      <c r="L35" s="58"/>
      <c r="M35" s="77" t="s">
        <v>50</v>
      </c>
      <c r="N35" s="77"/>
      <c r="O35" s="77"/>
    </row>
    <row r="36" spans="1:15" ht="15" customHeight="1">
      <c r="A36" s="77"/>
      <c r="B36" s="77"/>
      <c r="C36" s="77"/>
      <c r="D36" s="77"/>
      <c r="E36" s="77"/>
      <c r="F36" s="77"/>
      <c r="G36" s="86" t="s">
        <v>51</v>
      </c>
      <c r="H36" s="87"/>
      <c r="I36" s="87"/>
      <c r="J36" s="88"/>
      <c r="K36" s="77" t="s">
        <v>52</v>
      </c>
      <c r="L36" s="77"/>
      <c r="M36" s="8">
        <f>C13</f>
        <v>2016</v>
      </c>
      <c r="N36" s="8">
        <f>F13</f>
        <v>2017</v>
      </c>
      <c r="O36" s="8">
        <f>H13</f>
        <v>2018</v>
      </c>
    </row>
    <row r="37" spans="1:15" ht="15" customHeight="1">
      <c r="A37" s="77"/>
      <c r="B37" s="77"/>
      <c r="C37" s="77"/>
      <c r="D37" s="77"/>
      <c r="E37" s="77"/>
      <c r="F37" s="77"/>
      <c r="G37" s="89"/>
      <c r="H37" s="90"/>
      <c r="I37" s="90"/>
      <c r="J37" s="91"/>
      <c r="K37" s="77"/>
      <c r="L37" s="77"/>
      <c r="M37" s="77" t="s">
        <v>53</v>
      </c>
      <c r="N37" s="77" t="s">
        <v>54</v>
      </c>
      <c r="O37" s="77" t="s">
        <v>55</v>
      </c>
    </row>
    <row r="38" spans="1:15">
      <c r="A38" s="77"/>
      <c r="B38" s="77" t="s">
        <v>57</v>
      </c>
      <c r="C38" s="77" t="s">
        <v>57</v>
      </c>
      <c r="D38" s="77" t="s">
        <v>57</v>
      </c>
      <c r="E38" s="77" t="s">
        <v>57</v>
      </c>
      <c r="F38" s="77" t="s">
        <v>57</v>
      </c>
      <c r="G38" s="89"/>
      <c r="H38" s="90"/>
      <c r="I38" s="90"/>
      <c r="J38" s="91"/>
      <c r="K38" s="77" t="s">
        <v>68</v>
      </c>
      <c r="L38" s="77" t="s">
        <v>56</v>
      </c>
      <c r="M38" s="77"/>
      <c r="N38" s="77"/>
      <c r="O38" s="77"/>
    </row>
    <row r="39" spans="1:15" ht="15" customHeight="1">
      <c r="A39" s="77"/>
      <c r="B39" s="77"/>
      <c r="C39" s="77"/>
      <c r="D39" s="77"/>
      <c r="E39" s="77"/>
      <c r="F39" s="77"/>
      <c r="G39" s="92"/>
      <c r="H39" s="93"/>
      <c r="I39" s="93"/>
      <c r="J39" s="94"/>
      <c r="K39" s="77"/>
      <c r="L39" s="77"/>
      <c r="M39" s="77"/>
      <c r="N39" s="77"/>
      <c r="O39" s="77"/>
    </row>
    <row r="40" spans="1:15">
      <c r="A40" s="8">
        <v>1</v>
      </c>
      <c r="B40" s="8">
        <v>2</v>
      </c>
      <c r="C40" s="8">
        <v>3</v>
      </c>
      <c r="D40" s="8">
        <v>4</v>
      </c>
      <c r="E40" s="8">
        <v>5</v>
      </c>
      <c r="F40" s="8">
        <v>6</v>
      </c>
      <c r="G40" s="56">
        <v>7</v>
      </c>
      <c r="H40" s="57"/>
      <c r="I40" s="57"/>
      <c r="J40" s="58"/>
      <c r="K40" s="8">
        <v>8</v>
      </c>
      <c r="L40" s="8">
        <v>9</v>
      </c>
      <c r="M40" s="8">
        <v>10</v>
      </c>
      <c r="N40" s="8">
        <v>11</v>
      </c>
      <c r="O40" s="8">
        <v>12</v>
      </c>
    </row>
    <row r="41" spans="1:15" ht="75" customHeight="1">
      <c r="A41" s="34" t="s">
        <v>160</v>
      </c>
      <c r="B41" s="8" t="str">
        <f>РС!C9</f>
        <v>Проведение плановых профилактических вакцинаций животных (птиц) против особо опасных болезней животных и болезней общих для человека и животных (птиц)</v>
      </c>
      <c r="C41" s="8" t="str">
        <f>РС!D9</f>
        <v>На выезде</v>
      </c>
      <c r="D41" s="8"/>
      <c r="E41" s="8" t="str">
        <f>РС!E9</f>
        <v>вакцинация</v>
      </c>
      <c r="F41" s="8"/>
      <c r="G41" s="56" t="s">
        <v>84</v>
      </c>
      <c r="H41" s="57"/>
      <c r="I41" s="57"/>
      <c r="J41" s="58"/>
      <c r="K41" s="8" t="s">
        <v>100</v>
      </c>
      <c r="L41" s="8">
        <v>642</v>
      </c>
      <c r="M41" s="8" t="s">
        <v>144</v>
      </c>
      <c r="N41" s="8" t="s">
        <v>144</v>
      </c>
      <c r="O41" s="8" t="s">
        <v>144</v>
      </c>
    </row>
    <row r="42" spans="1:15" ht="65.099999999999994" customHeight="1">
      <c r="A42" s="34" t="s">
        <v>161</v>
      </c>
      <c r="B42" s="8" t="str">
        <f>РС!C15</f>
        <v>Проведение плановых диагностических мероприятий на особо опасные болезни животных (птиц) и болезни общие для человека и животных (птиц)</v>
      </c>
      <c r="C42" s="8" t="str">
        <f>РС!D15</f>
        <v>На выезде</v>
      </c>
      <c r="D42" s="8"/>
      <c r="E42" s="8" t="str">
        <f>РС!E15</f>
        <v>отбор проб</v>
      </c>
      <c r="F42" s="8"/>
      <c r="G42" s="56" t="s">
        <v>101</v>
      </c>
      <c r="H42" s="57"/>
      <c r="I42" s="57"/>
      <c r="J42" s="58"/>
      <c r="K42" s="8" t="s">
        <v>102</v>
      </c>
      <c r="L42" s="8">
        <v>744</v>
      </c>
      <c r="M42" s="8" t="s">
        <v>145</v>
      </c>
      <c r="N42" s="31" t="s">
        <v>145</v>
      </c>
      <c r="O42" s="31" t="s">
        <v>145</v>
      </c>
    </row>
    <row r="43" spans="1:15" ht="65.099999999999994" customHeight="1">
      <c r="A43" s="34" t="s">
        <v>162</v>
      </c>
      <c r="B43" s="8" t="str">
        <f>РС!C21</f>
        <v>Проведение плановых диагностических мероприятий на особо опасные болезни животных (птиц) и болезни общие для человека и животных (птиц)</v>
      </c>
      <c r="C43" s="8" t="str">
        <f>РС!D21</f>
        <v>На выезде</v>
      </c>
      <c r="D43" s="8"/>
      <c r="E43" s="8" t="str">
        <f>РС!E21</f>
        <v>диагностические мероприятия</v>
      </c>
      <c r="F43" s="8"/>
      <c r="G43" s="56" t="s">
        <v>103</v>
      </c>
      <c r="H43" s="57"/>
      <c r="I43" s="57"/>
      <c r="J43" s="58"/>
      <c r="K43" s="8" t="s">
        <v>100</v>
      </c>
      <c r="L43" s="8">
        <v>642</v>
      </c>
      <c r="M43" s="8" t="s">
        <v>144</v>
      </c>
      <c r="N43" s="31" t="s">
        <v>144</v>
      </c>
      <c r="O43" s="31" t="s">
        <v>144</v>
      </c>
    </row>
    <row r="44" spans="1:15" ht="75" customHeight="1">
      <c r="A44" s="42" t="s">
        <v>163</v>
      </c>
      <c r="B44" s="8" t="str">
        <f>РС!C27</f>
        <v>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</v>
      </c>
      <c r="C44" s="8" t="str">
        <f>РС!D27</f>
        <v>Стационар</v>
      </c>
      <c r="D44" s="8"/>
      <c r="E44" s="8" t="str">
        <f>РС!E27</f>
        <v>лабораторные исследования</v>
      </c>
      <c r="F44" s="8"/>
      <c r="G44" s="56" t="s">
        <v>104</v>
      </c>
      <c r="H44" s="57"/>
      <c r="I44" s="57"/>
      <c r="J44" s="58"/>
      <c r="K44" s="8" t="s">
        <v>105</v>
      </c>
      <c r="L44" s="8">
        <v>356</v>
      </c>
      <c r="M44" s="8" t="s">
        <v>146</v>
      </c>
      <c r="N44" s="8" t="s">
        <v>146</v>
      </c>
      <c r="O44" s="8" t="s">
        <v>146</v>
      </c>
    </row>
    <row r="46" spans="1:15">
      <c r="A46" t="s">
        <v>85</v>
      </c>
      <c r="L46" s="4"/>
    </row>
    <row r="48" spans="1:15">
      <c r="A48" t="s">
        <v>58</v>
      </c>
    </row>
    <row r="49" spans="1:15" ht="30" customHeight="1">
      <c r="A49" s="77" t="s">
        <v>46</v>
      </c>
      <c r="B49" s="77" t="s">
        <v>47</v>
      </c>
      <c r="C49" s="77"/>
      <c r="D49" s="77"/>
      <c r="E49" s="77" t="s">
        <v>48</v>
      </c>
      <c r="F49" s="77"/>
      <c r="G49" s="77" t="s">
        <v>59</v>
      </c>
      <c r="H49" s="77"/>
      <c r="I49" s="77"/>
      <c r="J49" s="77" t="s">
        <v>60</v>
      </c>
      <c r="K49" s="77"/>
      <c r="L49" s="77"/>
      <c r="M49" s="77" t="s">
        <v>61</v>
      </c>
      <c r="N49" s="55"/>
      <c r="O49" s="55"/>
    </row>
    <row r="50" spans="1:15">
      <c r="A50" s="77"/>
      <c r="B50" s="77"/>
      <c r="C50" s="77"/>
      <c r="D50" s="77"/>
      <c r="E50" s="77"/>
      <c r="F50" s="77"/>
      <c r="G50" s="77" t="s">
        <v>51</v>
      </c>
      <c r="H50" s="77" t="s">
        <v>52</v>
      </c>
      <c r="I50" s="77"/>
      <c r="J50" s="8">
        <f>C13</f>
        <v>2016</v>
      </c>
      <c r="K50" s="8">
        <f>F13</f>
        <v>2017</v>
      </c>
      <c r="L50" s="8">
        <f>H13</f>
        <v>2018</v>
      </c>
      <c r="M50" s="3">
        <f>J50</f>
        <v>2016</v>
      </c>
      <c r="N50" s="3">
        <f t="shared" ref="N50:O50" si="0">K50</f>
        <v>2017</v>
      </c>
      <c r="O50" s="3">
        <f t="shared" si="0"/>
        <v>2018</v>
      </c>
    </row>
    <row r="51" spans="1:15">
      <c r="A51" s="77"/>
      <c r="B51" s="77"/>
      <c r="C51" s="77"/>
      <c r="D51" s="77"/>
      <c r="E51" s="77"/>
      <c r="F51" s="77"/>
      <c r="G51" s="77"/>
      <c r="H51" s="77"/>
      <c r="I51" s="77"/>
      <c r="J51" s="77" t="s">
        <v>53</v>
      </c>
      <c r="K51" s="77" t="s">
        <v>54</v>
      </c>
      <c r="L51" s="77" t="s">
        <v>55</v>
      </c>
      <c r="M51" s="77" t="str">
        <f>J51</f>
        <v>(очередной финансовыйгод)</v>
      </c>
      <c r="N51" s="77" t="str">
        <f t="shared" ref="N51:O51" si="1">K51</f>
        <v>(1-й год планового периода)</v>
      </c>
      <c r="O51" s="77" t="str">
        <f t="shared" si="1"/>
        <v>(2-й год планового периода)</v>
      </c>
    </row>
    <row r="52" spans="1:15">
      <c r="A52" s="77"/>
      <c r="B52" s="77" t="s">
        <v>57</v>
      </c>
      <c r="C52" s="77" t="s">
        <v>57</v>
      </c>
      <c r="D52" s="77" t="s">
        <v>57</v>
      </c>
      <c r="E52" s="77" t="s">
        <v>57</v>
      </c>
      <c r="F52" s="77" t="s">
        <v>57</v>
      </c>
      <c r="G52" s="77"/>
      <c r="H52" s="77" t="s">
        <v>68</v>
      </c>
      <c r="I52" s="77" t="s">
        <v>56</v>
      </c>
      <c r="J52" s="77"/>
      <c r="K52" s="77"/>
      <c r="L52" s="77"/>
      <c r="M52" s="77"/>
      <c r="N52" s="77"/>
      <c r="O52" s="77"/>
    </row>
    <row r="53" spans="1:15" ht="1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>
      <c r="A54" s="8">
        <v>1</v>
      </c>
      <c r="B54" s="8">
        <v>2</v>
      </c>
      <c r="C54" s="8">
        <v>3</v>
      </c>
      <c r="D54" s="8">
        <v>4</v>
      </c>
      <c r="E54" s="8">
        <v>5</v>
      </c>
      <c r="F54" s="8">
        <v>6</v>
      </c>
      <c r="G54" s="8">
        <v>7</v>
      </c>
      <c r="H54" s="8">
        <v>8</v>
      </c>
      <c r="I54" s="8">
        <v>9</v>
      </c>
      <c r="J54" s="8">
        <v>10</v>
      </c>
      <c r="K54" s="8">
        <v>11</v>
      </c>
      <c r="L54" s="8">
        <v>12</v>
      </c>
      <c r="M54" s="3">
        <v>13</v>
      </c>
      <c r="N54" s="3">
        <v>14</v>
      </c>
      <c r="O54" s="3">
        <v>15</v>
      </c>
    </row>
    <row r="55" spans="1:15" ht="65.099999999999994" customHeight="1">
      <c r="A55" s="34" t="str">
        <f t="shared" ref="A55:C58" si="2">A41</f>
        <v>12611000300200006003100</v>
      </c>
      <c r="B55" s="8" t="str">
        <f t="shared" si="2"/>
        <v>Проведение плановых профилактических вакцинаций животных (птиц) против особо опасных болезней животных и болезней общих для человека и животных (птиц)</v>
      </c>
      <c r="C55" s="8" t="str">
        <f t="shared" si="2"/>
        <v>На выезде</v>
      </c>
      <c r="D55" s="8"/>
      <c r="E55" s="8" t="str">
        <f>E41</f>
        <v>вакцинация</v>
      </c>
      <c r="F55" s="8"/>
      <c r="G55" s="8" t="s">
        <v>106</v>
      </c>
      <c r="H55" s="8" t="s">
        <v>100</v>
      </c>
      <c r="I55" s="8">
        <v>642</v>
      </c>
      <c r="J55" s="27">
        <f>РС!G9+РС!H9</f>
        <v>46860</v>
      </c>
      <c r="K55" s="27">
        <f>РС!I9+РС!J9</f>
        <v>46860</v>
      </c>
      <c r="L55" s="27">
        <f>РС!K9+РС!L9</f>
        <v>46860</v>
      </c>
      <c r="M55" s="3" t="s">
        <v>111</v>
      </c>
      <c r="N55" s="3" t="s">
        <v>111</v>
      </c>
      <c r="O55" s="3" t="s">
        <v>111</v>
      </c>
    </row>
    <row r="56" spans="1:15" ht="65.099999999999994" customHeight="1">
      <c r="A56" s="34" t="str">
        <f t="shared" si="2"/>
        <v>12611000100200002009100</v>
      </c>
      <c r="B56" s="8" t="str">
        <f t="shared" si="2"/>
        <v>Проведение плановых диагностических мероприятий на особо опасные болезни животных (птиц) и болезни общие для человека и животных (птиц)</v>
      </c>
      <c r="C56" s="8" t="str">
        <f t="shared" si="2"/>
        <v>На выезде</v>
      </c>
      <c r="D56" s="8"/>
      <c r="E56" s="8" t="str">
        <f>E42</f>
        <v>отбор проб</v>
      </c>
      <c r="F56" s="8"/>
      <c r="G56" s="8" t="s">
        <v>107</v>
      </c>
      <c r="H56" s="8" t="s">
        <v>108</v>
      </c>
      <c r="I56" s="8">
        <v>796</v>
      </c>
      <c r="J56" s="27">
        <f>РС!G15+РС!H15</f>
        <v>13690</v>
      </c>
      <c r="K56" s="27">
        <f>РС!I15+РС!J15</f>
        <v>13690</v>
      </c>
      <c r="L56" s="27">
        <f>РС!K15+РС!L15</f>
        <v>13690</v>
      </c>
      <c r="M56" s="3" t="s">
        <v>111</v>
      </c>
      <c r="N56" s="3" t="s">
        <v>111</v>
      </c>
      <c r="O56" s="3" t="s">
        <v>111</v>
      </c>
    </row>
    <row r="57" spans="1:15" ht="65.099999999999994" customHeight="1">
      <c r="A57" s="34" t="str">
        <f t="shared" si="2"/>
        <v>12611000100200001000100</v>
      </c>
      <c r="B57" s="8" t="str">
        <f t="shared" si="2"/>
        <v>Проведение плановых диагностических мероприятий на особо опасные болезни животных (птиц) и болезни общие для человека и животных (птиц)</v>
      </c>
      <c r="C57" s="8" t="str">
        <f t="shared" si="2"/>
        <v>На выезде</v>
      </c>
      <c r="D57" s="8"/>
      <c r="E57" s="8" t="str">
        <f>E43</f>
        <v>диагностические мероприятия</v>
      </c>
      <c r="F57" s="8"/>
      <c r="G57" s="8" t="s">
        <v>109</v>
      </c>
      <c r="H57" s="8" t="s">
        <v>100</v>
      </c>
      <c r="I57" s="8">
        <v>642</v>
      </c>
      <c r="J57" s="27">
        <f>РС!G21+РС!H21</f>
        <v>31750</v>
      </c>
      <c r="K57" s="27">
        <f>РС!I21+РС!J21</f>
        <v>31750</v>
      </c>
      <c r="L57" s="27">
        <f>РС!K21+РС!L21</f>
        <v>31750</v>
      </c>
      <c r="M57" s="3" t="s">
        <v>111</v>
      </c>
      <c r="N57" s="3" t="s">
        <v>111</v>
      </c>
      <c r="O57" s="3" t="s">
        <v>111</v>
      </c>
    </row>
    <row r="58" spans="1:15" ht="75" customHeight="1">
      <c r="A58" s="34" t="str">
        <f t="shared" si="2"/>
        <v>12611000200100004008100</v>
      </c>
      <c r="B58" s="8" t="str">
        <f t="shared" si="2"/>
        <v>Проведение плановых лабораторных исследований на особо опасные болезни животных (птиц), болезни общие для человека и животных (птиц), включая отбор проб и их транспортировку</v>
      </c>
      <c r="C58" s="8" t="str">
        <f t="shared" si="2"/>
        <v>Стационар</v>
      </c>
      <c r="D58" s="8"/>
      <c r="E58" s="8" t="str">
        <f>E44</f>
        <v>лабораторные исследования</v>
      </c>
      <c r="F58" s="8"/>
      <c r="G58" s="8" t="s">
        <v>110</v>
      </c>
      <c r="H58" s="8" t="s">
        <v>100</v>
      </c>
      <c r="I58" s="8">
        <v>642</v>
      </c>
      <c r="J58" s="27">
        <f>РС!G27+РС!H27</f>
        <v>39970</v>
      </c>
      <c r="K58" s="27">
        <f>РС!I27+РС!J27</f>
        <v>39970</v>
      </c>
      <c r="L58" s="27">
        <f>РС!K27+РС!L27</f>
        <v>39970</v>
      </c>
      <c r="M58" s="3" t="s">
        <v>111</v>
      </c>
      <c r="N58" s="3" t="s">
        <v>111</v>
      </c>
      <c r="O58" s="3" t="s">
        <v>111</v>
      </c>
    </row>
    <row r="59" spans="1:15" ht="75" customHeight="1">
      <c r="A59" s="44" t="s">
        <v>164</v>
      </c>
      <c r="B59" s="41" t="str">
        <f>РС!C32</f>
        <v>Проведение ветеринарно-санитарных мероприятий</v>
      </c>
      <c r="C59" s="41" t="str">
        <f>РС!D32</f>
        <v>На выезде</v>
      </c>
      <c r="D59" s="41"/>
      <c r="E59" s="41" t="str">
        <f>РС!E32</f>
        <v>проведение мероприятий</v>
      </c>
      <c r="F59" s="41"/>
      <c r="G59" s="41" t="s">
        <v>157</v>
      </c>
      <c r="H59" s="41" t="s">
        <v>158</v>
      </c>
      <c r="I59" s="45" t="s">
        <v>166</v>
      </c>
      <c r="J59" s="27">
        <f>(РС!G32+РС!H32)*1000</f>
        <v>9200</v>
      </c>
      <c r="K59" s="27">
        <f>(РС!I32+РС!J32)*1000</f>
        <v>0</v>
      </c>
      <c r="L59" s="27">
        <f>(РС!K32+РС!L32)*1000</f>
        <v>0</v>
      </c>
      <c r="M59" s="39" t="s">
        <v>111</v>
      </c>
      <c r="N59" s="39" t="s">
        <v>111</v>
      </c>
      <c r="O59" s="39" t="s">
        <v>111</v>
      </c>
    </row>
    <row r="61" spans="1:15">
      <c r="A61" t="s">
        <v>86</v>
      </c>
      <c r="L61" s="4"/>
    </row>
    <row r="63" spans="1:15">
      <c r="A63" t="s">
        <v>62</v>
      </c>
    </row>
    <row r="64" spans="1:15">
      <c r="A64" s="55" t="s">
        <v>63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1:15">
      <c r="A65" s="3" t="s">
        <v>64</v>
      </c>
      <c r="B65" s="3" t="s">
        <v>65</v>
      </c>
      <c r="C65" s="3" t="s">
        <v>66</v>
      </c>
      <c r="D65" s="3" t="s">
        <v>67</v>
      </c>
      <c r="E65" s="55" t="s">
        <v>68</v>
      </c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5">
      <c r="A66" s="3">
        <v>1</v>
      </c>
      <c r="B66" s="3">
        <v>2</v>
      </c>
      <c r="C66" s="3">
        <v>3</v>
      </c>
      <c r="D66" s="3">
        <v>4</v>
      </c>
      <c r="E66" s="55">
        <v>5</v>
      </c>
      <c r="F66" s="55"/>
      <c r="G66" s="55"/>
      <c r="H66" s="55"/>
      <c r="I66" s="55"/>
      <c r="J66" s="55"/>
      <c r="K66" s="55"/>
      <c r="L66" s="55"/>
      <c r="M66" s="55"/>
      <c r="N66" s="55"/>
      <c r="O66" s="55"/>
    </row>
    <row r="67" spans="1:15">
      <c r="A67" s="3" t="s">
        <v>111</v>
      </c>
      <c r="B67" s="3" t="s">
        <v>111</v>
      </c>
      <c r="C67" s="3" t="s">
        <v>111</v>
      </c>
      <c r="D67" s="3" t="s">
        <v>111</v>
      </c>
      <c r="E67" s="83" t="s">
        <v>111</v>
      </c>
      <c r="F67" s="84"/>
      <c r="G67" s="84"/>
      <c r="H67" s="84"/>
      <c r="I67" s="84"/>
      <c r="J67" s="84"/>
      <c r="K67" s="84"/>
      <c r="L67" s="84"/>
      <c r="M67" s="84"/>
      <c r="N67" s="84"/>
      <c r="O67" s="85"/>
    </row>
    <row r="69" spans="1:15">
      <c r="A69" t="s">
        <v>69</v>
      </c>
    </row>
    <row r="70" spans="1:15">
      <c r="A70" t="s">
        <v>70</v>
      </c>
    </row>
    <row r="71" spans="1:15">
      <c r="A71" s="18" t="s">
        <v>125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>
      <c r="A72" s="18" t="s">
        <v>126</v>
      </c>
    </row>
    <row r="73" spans="1:15">
      <c r="A73" s="18" t="s">
        <v>127</v>
      </c>
    </row>
    <row r="75" spans="1:15">
      <c r="A75" t="s">
        <v>71</v>
      </c>
    </row>
    <row r="76" spans="1:15">
      <c r="A76" s="70" t="s">
        <v>72</v>
      </c>
      <c r="B76" s="70"/>
      <c r="C76" s="70"/>
      <c r="D76" s="70" t="s">
        <v>73</v>
      </c>
      <c r="E76" s="70"/>
      <c r="F76" s="70"/>
      <c r="G76" s="70"/>
      <c r="H76" s="70"/>
      <c r="I76" s="70"/>
      <c r="J76" s="70" t="s">
        <v>74</v>
      </c>
      <c r="K76" s="70"/>
      <c r="L76" s="70"/>
      <c r="M76" s="70"/>
      <c r="N76" s="70"/>
      <c r="O76" s="70"/>
    </row>
    <row r="77" spans="1:15">
      <c r="A77" s="70">
        <v>1</v>
      </c>
      <c r="B77" s="70"/>
      <c r="C77" s="70"/>
      <c r="D77" s="70">
        <v>2</v>
      </c>
      <c r="E77" s="70"/>
      <c r="F77" s="70"/>
      <c r="G77" s="70"/>
      <c r="H77" s="70"/>
      <c r="I77" s="70"/>
      <c r="J77" s="70">
        <v>3</v>
      </c>
      <c r="K77" s="70"/>
      <c r="L77" s="70"/>
      <c r="M77" s="70"/>
      <c r="N77" s="70"/>
      <c r="O77" s="70"/>
    </row>
    <row r="78" spans="1:15">
      <c r="A78" s="70" t="s">
        <v>140</v>
      </c>
      <c r="B78" s="70"/>
      <c r="C78" s="70"/>
      <c r="D78" s="70" t="s">
        <v>141</v>
      </c>
      <c r="E78" s="70"/>
      <c r="F78" s="70"/>
      <c r="G78" s="70"/>
      <c r="H78" s="70"/>
      <c r="I78" s="70"/>
      <c r="J78" s="71" t="s">
        <v>143</v>
      </c>
      <c r="K78" s="72"/>
      <c r="L78" s="72"/>
      <c r="M78" s="72"/>
      <c r="N78" s="72"/>
      <c r="O78" s="73"/>
    </row>
    <row r="79" spans="1:15">
      <c r="A79" s="70" t="s">
        <v>142</v>
      </c>
      <c r="B79" s="70"/>
      <c r="C79" s="70"/>
      <c r="D79" s="70" t="s">
        <v>141</v>
      </c>
      <c r="E79" s="70"/>
      <c r="F79" s="70"/>
      <c r="G79" s="70"/>
      <c r="H79" s="70"/>
      <c r="I79" s="70"/>
      <c r="J79" s="74"/>
      <c r="K79" s="75"/>
      <c r="L79" s="75"/>
      <c r="M79" s="75"/>
      <c r="N79" s="75"/>
      <c r="O79" s="76"/>
    </row>
    <row r="80" spans="1: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ht="18.75">
      <c r="F82" s="19" t="s">
        <v>88</v>
      </c>
      <c r="G82" s="20" t="s">
        <v>112</v>
      </c>
    </row>
    <row r="84" spans="1:15">
      <c r="A84" t="s">
        <v>42</v>
      </c>
      <c r="C84" s="90" t="str">
        <f>РС!B37</f>
        <v>Проведение мероприятий по защите населения от болезней общих для человека и животных и пищевых отравлений</v>
      </c>
      <c r="D84" s="90"/>
      <c r="E84" s="90"/>
      <c r="F84" s="90"/>
      <c r="G84" s="90"/>
      <c r="H84" s="90"/>
      <c r="I84" s="90"/>
      <c r="J84" s="90"/>
      <c r="K84" s="90"/>
      <c r="L84" s="90"/>
      <c r="M84" s="47" t="s">
        <v>87</v>
      </c>
      <c r="N84" s="47"/>
      <c r="O84" s="99" t="s">
        <v>113</v>
      </c>
    </row>
    <row r="85" spans="1:15"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47"/>
      <c r="N85" s="47"/>
      <c r="O85" s="100"/>
    </row>
    <row r="86" spans="1:15">
      <c r="A86" t="s">
        <v>43</v>
      </c>
      <c r="C86" s="102" t="s">
        <v>82</v>
      </c>
      <c r="D86" s="102"/>
      <c r="E86" s="102"/>
      <c r="F86" s="102"/>
      <c r="G86" s="102"/>
      <c r="H86" s="102"/>
      <c r="I86" s="102"/>
      <c r="J86" s="102"/>
      <c r="K86" s="102"/>
      <c r="L86" s="102"/>
      <c r="M86" s="47"/>
      <c r="N86" s="47"/>
      <c r="O86" s="101"/>
    </row>
    <row r="88" spans="1:15">
      <c r="A88" t="s">
        <v>44</v>
      </c>
    </row>
    <row r="89" spans="1:15" ht="18.75">
      <c r="A89" t="s">
        <v>45</v>
      </c>
    </row>
    <row r="90" spans="1:15" ht="30" customHeight="1">
      <c r="A90" s="77" t="s">
        <v>46</v>
      </c>
      <c r="B90" s="77" t="s">
        <v>47</v>
      </c>
      <c r="C90" s="77"/>
      <c r="D90" s="77"/>
      <c r="E90" s="77" t="s">
        <v>48</v>
      </c>
      <c r="F90" s="77"/>
      <c r="G90" s="56" t="s">
        <v>49</v>
      </c>
      <c r="H90" s="57"/>
      <c r="I90" s="57"/>
      <c r="J90" s="57"/>
      <c r="K90" s="57"/>
      <c r="L90" s="58"/>
      <c r="M90" s="77" t="s">
        <v>50</v>
      </c>
      <c r="N90" s="77"/>
      <c r="O90" s="77"/>
    </row>
    <row r="91" spans="1:15" ht="15" customHeight="1">
      <c r="A91" s="77"/>
      <c r="B91" s="77"/>
      <c r="C91" s="77"/>
      <c r="D91" s="77"/>
      <c r="E91" s="77"/>
      <c r="F91" s="77"/>
      <c r="G91" s="86" t="s">
        <v>51</v>
      </c>
      <c r="H91" s="87"/>
      <c r="I91" s="87"/>
      <c r="J91" s="88"/>
      <c r="K91" s="77" t="s">
        <v>52</v>
      </c>
      <c r="L91" s="77"/>
      <c r="M91" s="8">
        <f>C13</f>
        <v>2016</v>
      </c>
      <c r="N91" s="8">
        <f>F13</f>
        <v>2017</v>
      </c>
      <c r="O91" s="8">
        <f>H13</f>
        <v>2018</v>
      </c>
    </row>
    <row r="92" spans="1:15" ht="15" customHeight="1">
      <c r="A92" s="77"/>
      <c r="B92" s="77"/>
      <c r="C92" s="77"/>
      <c r="D92" s="77"/>
      <c r="E92" s="77"/>
      <c r="F92" s="77"/>
      <c r="G92" s="89"/>
      <c r="H92" s="90"/>
      <c r="I92" s="90"/>
      <c r="J92" s="91"/>
      <c r="K92" s="77"/>
      <c r="L92" s="77"/>
      <c r="M92" s="77" t="s">
        <v>53</v>
      </c>
      <c r="N92" s="77" t="s">
        <v>54</v>
      </c>
      <c r="O92" s="77" t="s">
        <v>55</v>
      </c>
    </row>
    <row r="93" spans="1:15">
      <c r="A93" s="77"/>
      <c r="B93" s="77" t="s">
        <v>57</v>
      </c>
      <c r="C93" s="77" t="s">
        <v>57</v>
      </c>
      <c r="D93" s="77" t="s">
        <v>57</v>
      </c>
      <c r="E93" s="77" t="s">
        <v>57</v>
      </c>
      <c r="F93" s="77" t="s">
        <v>57</v>
      </c>
      <c r="G93" s="89"/>
      <c r="H93" s="90"/>
      <c r="I93" s="90"/>
      <c r="J93" s="91"/>
      <c r="K93" s="77" t="s">
        <v>68</v>
      </c>
      <c r="L93" s="77" t="s">
        <v>56</v>
      </c>
      <c r="M93" s="77"/>
      <c r="N93" s="77"/>
      <c r="O93" s="77"/>
    </row>
    <row r="94" spans="1:15" ht="15" customHeight="1">
      <c r="A94" s="77"/>
      <c r="B94" s="77"/>
      <c r="C94" s="77"/>
      <c r="D94" s="77"/>
      <c r="E94" s="77"/>
      <c r="F94" s="77"/>
      <c r="G94" s="92"/>
      <c r="H94" s="93"/>
      <c r="I94" s="93"/>
      <c r="J94" s="94"/>
      <c r="K94" s="77"/>
      <c r="L94" s="77"/>
      <c r="M94" s="77"/>
      <c r="N94" s="77"/>
      <c r="O94" s="77"/>
    </row>
    <row r="95" spans="1:15">
      <c r="A95" s="8">
        <v>1</v>
      </c>
      <c r="B95" s="8">
        <v>2</v>
      </c>
      <c r="C95" s="8">
        <v>3</v>
      </c>
      <c r="D95" s="8">
        <v>4</v>
      </c>
      <c r="E95" s="8">
        <v>5</v>
      </c>
      <c r="F95" s="8">
        <v>6</v>
      </c>
      <c r="G95" s="56">
        <v>7</v>
      </c>
      <c r="H95" s="57"/>
      <c r="I95" s="57"/>
      <c r="J95" s="58"/>
      <c r="K95" s="8">
        <v>8</v>
      </c>
      <c r="L95" s="8">
        <v>9</v>
      </c>
      <c r="M95" s="8">
        <v>10</v>
      </c>
      <c r="N95" s="8">
        <v>11</v>
      </c>
      <c r="O95" s="8">
        <v>12</v>
      </c>
    </row>
    <row r="96" spans="1:15" ht="65.099999999999994" customHeight="1">
      <c r="A96" s="34" t="s">
        <v>165</v>
      </c>
      <c r="B96" s="8" t="str">
        <f>РС!C37</f>
        <v>Проведение ветеринарно-санитарной экспертизы сырья и продукции животного происхождения на трихинеллез</v>
      </c>
      <c r="C96" s="8" t="str">
        <f>РС!D37</f>
        <v>Стационар</v>
      </c>
      <c r="D96" s="8"/>
      <c r="E96" s="8" t="str">
        <f>РС!E37</f>
        <v>лабораторные исследования</v>
      </c>
      <c r="F96" s="8"/>
      <c r="G96" s="56" t="s">
        <v>114</v>
      </c>
      <c r="H96" s="57"/>
      <c r="I96" s="57"/>
      <c r="J96" s="58"/>
      <c r="K96" s="8" t="s">
        <v>100</v>
      </c>
      <c r="L96" s="8">
        <v>642</v>
      </c>
      <c r="M96" s="8">
        <v>0</v>
      </c>
      <c r="N96" s="8">
        <v>0</v>
      </c>
      <c r="O96" s="8">
        <v>0</v>
      </c>
    </row>
    <row r="98" spans="1:15">
      <c r="A98" t="s">
        <v>85</v>
      </c>
      <c r="L98" s="4"/>
    </row>
    <row r="100" spans="1:15">
      <c r="A100" t="s">
        <v>58</v>
      </c>
    </row>
    <row r="101" spans="1:15" ht="30" customHeight="1">
      <c r="A101" s="77" t="s">
        <v>46</v>
      </c>
      <c r="B101" s="77" t="s">
        <v>47</v>
      </c>
      <c r="C101" s="77"/>
      <c r="D101" s="77"/>
      <c r="E101" s="77" t="s">
        <v>48</v>
      </c>
      <c r="F101" s="77"/>
      <c r="G101" s="77" t="s">
        <v>59</v>
      </c>
      <c r="H101" s="77"/>
      <c r="I101" s="77"/>
      <c r="J101" s="77" t="s">
        <v>60</v>
      </c>
      <c r="K101" s="77"/>
      <c r="L101" s="77"/>
      <c r="M101" s="77" t="s">
        <v>61</v>
      </c>
      <c r="N101" s="55"/>
      <c r="O101" s="55"/>
    </row>
    <row r="102" spans="1:15">
      <c r="A102" s="77"/>
      <c r="B102" s="77"/>
      <c r="C102" s="77"/>
      <c r="D102" s="77"/>
      <c r="E102" s="77"/>
      <c r="F102" s="77"/>
      <c r="G102" s="77" t="s">
        <v>51</v>
      </c>
      <c r="H102" s="77" t="s">
        <v>52</v>
      </c>
      <c r="I102" s="77"/>
      <c r="J102" s="8">
        <f>C13</f>
        <v>2016</v>
      </c>
      <c r="K102" s="8">
        <f>F13</f>
        <v>2017</v>
      </c>
      <c r="L102" s="8">
        <f>H13</f>
        <v>2018</v>
      </c>
      <c r="M102" s="3">
        <f>J102</f>
        <v>2016</v>
      </c>
      <c r="N102" s="3">
        <f t="shared" ref="N102:N103" si="3">K102</f>
        <v>2017</v>
      </c>
      <c r="O102" s="3">
        <f t="shared" ref="O102:O103" si="4">L102</f>
        <v>2018</v>
      </c>
    </row>
    <row r="103" spans="1:15">
      <c r="A103" s="77"/>
      <c r="B103" s="77"/>
      <c r="C103" s="77"/>
      <c r="D103" s="77"/>
      <c r="E103" s="77"/>
      <c r="F103" s="77"/>
      <c r="G103" s="77"/>
      <c r="H103" s="77"/>
      <c r="I103" s="77"/>
      <c r="J103" s="77" t="s">
        <v>53</v>
      </c>
      <c r="K103" s="77" t="s">
        <v>54</v>
      </c>
      <c r="L103" s="77" t="s">
        <v>55</v>
      </c>
      <c r="M103" s="77" t="str">
        <f>J103</f>
        <v>(очередной финансовыйгод)</v>
      </c>
      <c r="N103" s="77" t="str">
        <f t="shared" si="3"/>
        <v>(1-й год планового периода)</v>
      </c>
      <c r="O103" s="77" t="str">
        <f t="shared" si="4"/>
        <v>(2-й год планового периода)</v>
      </c>
    </row>
    <row r="104" spans="1:15">
      <c r="A104" s="77"/>
      <c r="B104" s="77" t="s">
        <v>57</v>
      </c>
      <c r="C104" s="77" t="s">
        <v>57</v>
      </c>
      <c r="D104" s="77" t="s">
        <v>57</v>
      </c>
      <c r="E104" s="77" t="s">
        <v>57</v>
      </c>
      <c r="F104" s="77" t="s">
        <v>57</v>
      </c>
      <c r="G104" s="77"/>
      <c r="H104" s="77" t="s">
        <v>68</v>
      </c>
      <c r="I104" s="77" t="s">
        <v>56</v>
      </c>
      <c r="J104" s="77"/>
      <c r="K104" s="77"/>
      <c r="L104" s="77"/>
      <c r="M104" s="77"/>
      <c r="N104" s="77"/>
      <c r="O104" s="77"/>
    </row>
    <row r="105" spans="1:15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</row>
    <row r="106" spans="1:15">
      <c r="A106" s="8">
        <v>1</v>
      </c>
      <c r="B106" s="8">
        <v>2</v>
      </c>
      <c r="C106" s="8">
        <v>3</v>
      </c>
      <c r="D106" s="8">
        <v>4</v>
      </c>
      <c r="E106" s="8">
        <v>5</v>
      </c>
      <c r="F106" s="8">
        <v>6</v>
      </c>
      <c r="G106" s="8">
        <v>7</v>
      </c>
      <c r="H106" s="8">
        <v>8</v>
      </c>
      <c r="I106" s="8">
        <v>9</v>
      </c>
      <c r="J106" s="8">
        <v>10</v>
      </c>
      <c r="K106" s="8">
        <v>11</v>
      </c>
      <c r="L106" s="8">
        <v>12</v>
      </c>
      <c r="M106" s="3">
        <v>13</v>
      </c>
      <c r="N106" s="3">
        <v>14</v>
      </c>
      <c r="O106" s="3">
        <v>15</v>
      </c>
    </row>
    <row r="107" spans="1:15" ht="65.099999999999994" customHeight="1">
      <c r="A107" s="8" t="str">
        <f>A96</f>
        <v>12613000100100004007100</v>
      </c>
      <c r="B107" s="8" t="str">
        <f>B96</f>
        <v>Проведение ветеринарно-санитарной экспертизы сырья и продукции животного происхождения на трихинеллез</v>
      </c>
      <c r="C107" s="8" t="str">
        <f>C96</f>
        <v>Стационар</v>
      </c>
      <c r="D107" s="8"/>
      <c r="E107" s="8" t="str">
        <f>E96</f>
        <v>лабораторные исследования</v>
      </c>
      <c r="F107" s="8"/>
      <c r="G107" s="8" t="s">
        <v>110</v>
      </c>
      <c r="H107" s="8" t="s">
        <v>100</v>
      </c>
      <c r="I107" s="8">
        <v>642</v>
      </c>
      <c r="J107" s="27">
        <f>РС!G37+РС!H37</f>
        <v>1900</v>
      </c>
      <c r="K107" s="27">
        <f>РС!I37+РС!J37</f>
        <v>1900</v>
      </c>
      <c r="L107" s="27">
        <f>РС!K37+РС!L37</f>
        <v>1900</v>
      </c>
      <c r="M107" s="3" t="s">
        <v>111</v>
      </c>
      <c r="N107" s="3" t="s">
        <v>111</v>
      </c>
      <c r="O107" s="3" t="s">
        <v>111</v>
      </c>
    </row>
    <row r="109" spans="1:15">
      <c r="A109" t="s">
        <v>86</v>
      </c>
      <c r="L109" s="4"/>
    </row>
    <row r="111" spans="1:15">
      <c r="A111" t="s">
        <v>62</v>
      </c>
    </row>
    <row r="112" spans="1:15">
      <c r="A112" s="55" t="s">
        <v>63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</row>
    <row r="113" spans="1:15">
      <c r="A113" s="3" t="s">
        <v>64</v>
      </c>
      <c r="B113" s="3" t="s">
        <v>65</v>
      </c>
      <c r="C113" s="3" t="s">
        <v>66</v>
      </c>
      <c r="D113" s="3" t="s">
        <v>67</v>
      </c>
      <c r="E113" s="55" t="s">
        <v>68</v>
      </c>
      <c r="F113" s="55"/>
      <c r="G113" s="55"/>
      <c r="H113" s="55"/>
      <c r="I113" s="55"/>
      <c r="J113" s="55"/>
      <c r="K113" s="55"/>
      <c r="L113" s="55"/>
      <c r="M113" s="55"/>
      <c r="N113" s="55"/>
      <c r="O113" s="55"/>
    </row>
    <row r="114" spans="1:15">
      <c r="A114" s="3">
        <v>1</v>
      </c>
      <c r="B114" s="3">
        <v>2</v>
      </c>
      <c r="C114" s="3">
        <v>3</v>
      </c>
      <c r="D114" s="3">
        <v>4</v>
      </c>
      <c r="E114" s="55">
        <v>5</v>
      </c>
      <c r="F114" s="55"/>
      <c r="G114" s="55"/>
      <c r="H114" s="55"/>
      <c r="I114" s="55"/>
      <c r="J114" s="55"/>
      <c r="K114" s="55"/>
      <c r="L114" s="55"/>
      <c r="M114" s="55"/>
      <c r="N114" s="55"/>
      <c r="O114" s="55"/>
    </row>
    <row r="115" spans="1:15">
      <c r="A115" s="3" t="s">
        <v>111</v>
      </c>
      <c r="B115" s="3" t="s">
        <v>111</v>
      </c>
      <c r="C115" s="3" t="s">
        <v>111</v>
      </c>
      <c r="D115" s="3" t="s">
        <v>111</v>
      </c>
      <c r="E115" s="83" t="s">
        <v>111</v>
      </c>
      <c r="F115" s="84"/>
      <c r="G115" s="84"/>
      <c r="H115" s="84"/>
      <c r="I115" s="84"/>
      <c r="J115" s="84"/>
      <c r="K115" s="84"/>
      <c r="L115" s="84"/>
      <c r="M115" s="84"/>
      <c r="N115" s="84"/>
      <c r="O115" s="85"/>
    </row>
    <row r="117" spans="1:15">
      <c r="A117" t="s">
        <v>69</v>
      </c>
    </row>
    <row r="118" spans="1:15">
      <c r="A118" t="s">
        <v>70</v>
      </c>
    </row>
    <row r="119" spans="1:15">
      <c r="A119" s="18" t="s">
        <v>125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>
      <c r="A120" s="18" t="s">
        <v>126</v>
      </c>
    </row>
    <row r="121" spans="1:15">
      <c r="A121" s="18" t="s">
        <v>128</v>
      </c>
    </row>
    <row r="123" spans="1:15">
      <c r="A123" t="s">
        <v>71</v>
      </c>
    </row>
    <row r="124" spans="1:15">
      <c r="A124" s="70" t="s">
        <v>72</v>
      </c>
      <c r="B124" s="70"/>
      <c r="C124" s="70"/>
      <c r="D124" s="70" t="s">
        <v>73</v>
      </c>
      <c r="E124" s="70"/>
      <c r="F124" s="70"/>
      <c r="G124" s="70"/>
      <c r="H124" s="70"/>
      <c r="I124" s="70"/>
      <c r="J124" s="70" t="s">
        <v>74</v>
      </c>
      <c r="K124" s="70"/>
      <c r="L124" s="70"/>
      <c r="M124" s="70"/>
      <c r="N124" s="70"/>
      <c r="O124" s="70"/>
    </row>
    <row r="125" spans="1:15">
      <c r="A125" s="70">
        <v>1</v>
      </c>
      <c r="B125" s="70"/>
      <c r="C125" s="70"/>
      <c r="D125" s="70">
        <v>2</v>
      </c>
      <c r="E125" s="70"/>
      <c r="F125" s="70"/>
      <c r="G125" s="70"/>
      <c r="H125" s="70"/>
      <c r="I125" s="70"/>
      <c r="J125" s="70">
        <v>3</v>
      </c>
      <c r="K125" s="70"/>
      <c r="L125" s="70"/>
      <c r="M125" s="70"/>
      <c r="N125" s="70"/>
      <c r="O125" s="70"/>
    </row>
    <row r="126" spans="1:15">
      <c r="A126" s="70" t="s">
        <v>140</v>
      </c>
      <c r="B126" s="70"/>
      <c r="C126" s="70"/>
      <c r="D126" s="70" t="s">
        <v>141</v>
      </c>
      <c r="E126" s="70"/>
      <c r="F126" s="70"/>
      <c r="G126" s="70"/>
      <c r="H126" s="70"/>
      <c r="I126" s="70"/>
      <c r="J126" s="71" t="s">
        <v>143</v>
      </c>
      <c r="K126" s="72"/>
      <c r="L126" s="72"/>
      <c r="M126" s="72"/>
      <c r="N126" s="72"/>
      <c r="O126" s="73"/>
    </row>
    <row r="127" spans="1:15">
      <c r="A127" s="70" t="s">
        <v>142</v>
      </c>
      <c r="B127" s="70"/>
      <c r="C127" s="70"/>
      <c r="D127" s="70" t="s">
        <v>141</v>
      </c>
      <c r="E127" s="70"/>
      <c r="F127" s="70"/>
      <c r="G127" s="70"/>
      <c r="H127" s="70"/>
      <c r="I127" s="70"/>
      <c r="J127" s="74"/>
      <c r="K127" s="75"/>
      <c r="L127" s="75"/>
      <c r="M127" s="75"/>
      <c r="N127" s="75"/>
      <c r="O127" s="76"/>
    </row>
    <row r="128" spans="1:15">
      <c r="A128" s="26"/>
      <c r="B128" s="26"/>
      <c r="C128" s="26"/>
      <c r="D128" s="26"/>
      <c r="E128" s="26"/>
      <c r="F128" s="26"/>
      <c r="G128" s="26"/>
      <c r="H128" s="26"/>
      <c r="I128" s="26"/>
      <c r="J128" s="32"/>
      <c r="K128" s="32"/>
      <c r="L128" s="32"/>
      <c r="M128" s="32"/>
      <c r="N128" s="32"/>
      <c r="O128" s="32"/>
    </row>
    <row r="129" spans="1:15" ht="22.5" customHeight="1">
      <c r="A129" s="46" t="s">
        <v>151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</row>
    <row r="130" spans="1:15" ht="22.5" customHeight="1">
      <c r="A130" s="30"/>
      <c r="B130" s="30"/>
      <c r="C130" s="30"/>
      <c r="D130" s="30"/>
      <c r="E130" s="30"/>
      <c r="F130" s="30" t="s">
        <v>111</v>
      </c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1:15" ht="22.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1:15" ht="22.5" customHeight="1">
      <c r="A132" s="46" t="s">
        <v>150</v>
      </c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</row>
    <row r="133" spans="1:15">
      <c r="A133" t="s">
        <v>115</v>
      </c>
    </row>
    <row r="134" spans="1:15">
      <c r="A134" t="s">
        <v>147</v>
      </c>
    </row>
    <row r="136" spans="1:15">
      <c r="A136" t="s">
        <v>116</v>
      </c>
    </row>
    <row r="138" spans="1:15">
      <c r="A138" t="s">
        <v>117</v>
      </c>
    </row>
    <row r="139" spans="1:15" ht="30" customHeight="1">
      <c r="A139" s="55" t="s">
        <v>118</v>
      </c>
      <c r="B139" s="55"/>
      <c r="C139" s="55"/>
      <c r="D139" s="55" t="s">
        <v>119</v>
      </c>
      <c r="E139" s="55"/>
      <c r="F139" s="55"/>
      <c r="G139" s="55"/>
      <c r="H139" s="55"/>
      <c r="I139" s="55"/>
      <c r="J139" s="79" t="s">
        <v>120</v>
      </c>
      <c r="K139" s="79"/>
      <c r="L139" s="79"/>
      <c r="M139" s="79"/>
      <c r="N139" s="79"/>
      <c r="O139" s="79"/>
    </row>
    <row r="140" spans="1:15">
      <c r="A140" s="55">
        <v>1</v>
      </c>
      <c r="B140" s="55"/>
      <c r="C140" s="55"/>
      <c r="D140" s="55">
        <v>2</v>
      </c>
      <c r="E140" s="55"/>
      <c r="F140" s="55"/>
      <c r="G140" s="55"/>
      <c r="H140" s="55"/>
      <c r="I140" s="55"/>
      <c r="J140" s="77">
        <v>3</v>
      </c>
      <c r="K140" s="77"/>
      <c r="L140" s="77"/>
      <c r="M140" s="77"/>
      <c r="N140" s="77"/>
      <c r="O140" s="77"/>
    </row>
    <row r="141" spans="1:15" ht="45" customHeight="1">
      <c r="A141" s="56" t="s">
        <v>129</v>
      </c>
      <c r="B141" s="57"/>
      <c r="C141" s="58"/>
      <c r="D141" s="55" t="s">
        <v>130</v>
      </c>
      <c r="E141" s="55"/>
      <c r="F141" s="55"/>
      <c r="G141" s="55"/>
      <c r="H141" s="55"/>
      <c r="I141" s="55"/>
      <c r="J141" s="55" t="s">
        <v>75</v>
      </c>
      <c r="K141" s="55"/>
      <c r="L141" s="55"/>
      <c r="M141" s="55"/>
      <c r="N141" s="55"/>
      <c r="O141" s="55"/>
    </row>
    <row r="142" spans="1:15" ht="30" customHeight="1">
      <c r="A142" s="56" t="s">
        <v>131</v>
      </c>
      <c r="B142" s="57"/>
      <c r="C142" s="58"/>
      <c r="D142" s="55" t="s">
        <v>132</v>
      </c>
      <c r="E142" s="55"/>
      <c r="F142" s="55"/>
      <c r="G142" s="55"/>
      <c r="H142" s="55"/>
      <c r="I142" s="55"/>
      <c r="J142" s="55" t="s">
        <v>75</v>
      </c>
      <c r="K142" s="55"/>
      <c r="L142" s="55"/>
      <c r="M142" s="55"/>
      <c r="N142" s="55"/>
      <c r="O142" s="55"/>
    </row>
    <row r="143" spans="1:15" ht="30" customHeight="1">
      <c r="A143" s="56" t="s">
        <v>133</v>
      </c>
      <c r="B143" s="57"/>
      <c r="C143" s="58"/>
      <c r="D143" s="80" t="s">
        <v>134</v>
      </c>
      <c r="E143" s="80"/>
      <c r="F143" s="80"/>
      <c r="G143" s="80"/>
      <c r="H143" s="80"/>
      <c r="I143" s="80"/>
      <c r="J143" s="55" t="s">
        <v>75</v>
      </c>
      <c r="K143" s="55"/>
      <c r="L143" s="55"/>
      <c r="M143" s="55"/>
      <c r="N143" s="55"/>
      <c r="O143" s="55"/>
    </row>
    <row r="144" spans="1:15" ht="30" customHeight="1">
      <c r="A144" s="56" t="s">
        <v>135</v>
      </c>
      <c r="B144" s="57"/>
      <c r="C144" s="58"/>
      <c r="D144" s="80" t="s">
        <v>136</v>
      </c>
      <c r="E144" s="80"/>
      <c r="F144" s="80"/>
      <c r="G144" s="80"/>
      <c r="H144" s="80"/>
      <c r="I144" s="80"/>
      <c r="J144" s="55" t="s">
        <v>75</v>
      </c>
      <c r="K144" s="55"/>
      <c r="L144" s="55"/>
      <c r="M144" s="55"/>
      <c r="N144" s="55"/>
      <c r="O144" s="55"/>
    </row>
    <row r="146" spans="1:15">
      <c r="A146" t="s">
        <v>121</v>
      </c>
    </row>
    <row r="147" spans="1:15">
      <c r="A147" t="s">
        <v>122</v>
      </c>
      <c r="E147" t="s">
        <v>134</v>
      </c>
    </row>
    <row r="148" spans="1:15" ht="45" customHeight="1">
      <c r="A148" s="38" t="s">
        <v>123</v>
      </c>
      <c r="E148" s="82" t="s">
        <v>152</v>
      </c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ht="30" customHeight="1">
      <c r="A149" s="38" t="s">
        <v>124</v>
      </c>
      <c r="E149" s="82" t="s">
        <v>153</v>
      </c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1" spans="1:15" ht="17.25">
      <c r="A151" t="s">
        <v>149</v>
      </c>
    </row>
    <row r="152" spans="1:15">
      <c r="A152" s="81" t="s">
        <v>139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36">
        <v>0.05</v>
      </c>
    </row>
    <row r="153" spans="1:1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7"/>
    </row>
    <row r="154" spans="1:15" ht="114" customHeight="1">
      <c r="A154" s="78" t="s">
        <v>148</v>
      </c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</row>
  </sheetData>
  <mergeCells count="161">
    <mergeCell ref="B35:D37"/>
    <mergeCell ref="E35:F37"/>
    <mergeCell ref="C31:L31"/>
    <mergeCell ref="G35:L35"/>
    <mergeCell ref="G36:J39"/>
    <mergeCell ref="I52:I53"/>
    <mergeCell ref="M49:O49"/>
    <mergeCell ref="M51:M53"/>
    <mergeCell ref="N51:N53"/>
    <mergeCell ref="O51:O53"/>
    <mergeCell ref="A64:O64"/>
    <mergeCell ref="B52:B53"/>
    <mergeCell ref="C52:C53"/>
    <mergeCell ref="D52:D53"/>
    <mergeCell ref="E52:E53"/>
    <mergeCell ref="F52:F53"/>
    <mergeCell ref="H52:H53"/>
    <mergeCell ref="A49:A53"/>
    <mergeCell ref="B49:D51"/>
    <mergeCell ref="E49:F51"/>
    <mergeCell ref="G49:I49"/>
    <mergeCell ref="J49:L49"/>
    <mergeCell ref="G50:G53"/>
    <mergeCell ref="H50:I51"/>
    <mergeCell ref="J51:J53"/>
    <mergeCell ref="K51:K53"/>
    <mergeCell ref="L51:L53"/>
    <mergeCell ref="A77:C77"/>
    <mergeCell ref="D77:I77"/>
    <mergeCell ref="J77:O77"/>
    <mergeCell ref="A78:C78"/>
    <mergeCell ref="D78:I78"/>
    <mergeCell ref="E65:O65"/>
    <mergeCell ref="E66:O66"/>
    <mergeCell ref="E67:O67"/>
    <mergeCell ref="A76:C76"/>
    <mergeCell ref="D76:I76"/>
    <mergeCell ref="J76:O76"/>
    <mergeCell ref="C16:K16"/>
    <mergeCell ref="G43:J43"/>
    <mergeCell ref="G44:J44"/>
    <mergeCell ref="O29:O31"/>
    <mergeCell ref="M29:N31"/>
    <mergeCell ref="C29:L30"/>
    <mergeCell ref="G40:J40"/>
    <mergeCell ref="G41:J41"/>
    <mergeCell ref="G42:J42"/>
    <mergeCell ref="M35:O35"/>
    <mergeCell ref="M37:M39"/>
    <mergeCell ref="N37:N39"/>
    <mergeCell ref="O37:O39"/>
    <mergeCell ref="K36:L37"/>
    <mergeCell ref="K38:K39"/>
    <mergeCell ref="L38:L39"/>
    <mergeCell ref="A20:M20"/>
    <mergeCell ref="A21:M21"/>
    <mergeCell ref="B38:B39"/>
    <mergeCell ref="C38:C39"/>
    <mergeCell ref="D38:D39"/>
    <mergeCell ref="E38:E39"/>
    <mergeCell ref="F38:F39"/>
    <mergeCell ref="A35:A39"/>
    <mergeCell ref="M90:O90"/>
    <mergeCell ref="G91:J94"/>
    <mergeCell ref="K91:L92"/>
    <mergeCell ref="M92:M94"/>
    <mergeCell ref="N92:N94"/>
    <mergeCell ref="O92:O94"/>
    <mergeCell ref="L93:L94"/>
    <mergeCell ref="L4:O4"/>
    <mergeCell ref="L1:O1"/>
    <mergeCell ref="D12:G12"/>
    <mergeCell ref="H12:I12"/>
    <mergeCell ref="C84:L85"/>
    <mergeCell ref="M84:N86"/>
    <mergeCell ref="O84:O86"/>
    <mergeCell ref="C86:L86"/>
    <mergeCell ref="L10:O10"/>
    <mergeCell ref="L8:O8"/>
    <mergeCell ref="L7:O7"/>
    <mergeCell ref="L5:O5"/>
    <mergeCell ref="A25:O25"/>
    <mergeCell ref="C23:K23"/>
    <mergeCell ref="N16:N17"/>
    <mergeCell ref="O16:O17"/>
    <mergeCell ref="C22:K22"/>
    <mergeCell ref="G95:J95"/>
    <mergeCell ref="G96:J96"/>
    <mergeCell ref="B93:B94"/>
    <mergeCell ref="C93:C94"/>
    <mergeCell ref="D93:D94"/>
    <mergeCell ref="E93:E94"/>
    <mergeCell ref="F93:F94"/>
    <mergeCell ref="K93:K94"/>
    <mergeCell ref="A101:A105"/>
    <mergeCell ref="B101:D103"/>
    <mergeCell ref="E101:F103"/>
    <mergeCell ref="G101:I101"/>
    <mergeCell ref="J101:L101"/>
    <mergeCell ref="C104:C105"/>
    <mergeCell ref="D104:D105"/>
    <mergeCell ref="E104:E105"/>
    <mergeCell ref="F104:F105"/>
    <mergeCell ref="H104:H105"/>
    <mergeCell ref="A90:A94"/>
    <mergeCell ref="B90:D92"/>
    <mergeCell ref="E90:F92"/>
    <mergeCell ref="G90:L90"/>
    <mergeCell ref="E115:O115"/>
    <mergeCell ref="A124:C124"/>
    <mergeCell ref="D124:I124"/>
    <mergeCell ref="J124:O124"/>
    <mergeCell ref="L103:L105"/>
    <mergeCell ref="M103:M105"/>
    <mergeCell ref="N103:N105"/>
    <mergeCell ref="O103:O105"/>
    <mergeCell ref="B104:B105"/>
    <mergeCell ref="A154:O154"/>
    <mergeCell ref="A132:O132"/>
    <mergeCell ref="A139:C139"/>
    <mergeCell ref="D139:I139"/>
    <mergeCell ref="J139:O139"/>
    <mergeCell ref="A142:C142"/>
    <mergeCell ref="D142:I142"/>
    <mergeCell ref="J142:O142"/>
    <mergeCell ref="A141:C141"/>
    <mergeCell ref="D141:I141"/>
    <mergeCell ref="J141:O141"/>
    <mergeCell ref="J143:O143"/>
    <mergeCell ref="A144:C144"/>
    <mergeCell ref="D144:I144"/>
    <mergeCell ref="J144:O144"/>
    <mergeCell ref="A152:K152"/>
    <mergeCell ref="A143:C143"/>
    <mergeCell ref="D143:I143"/>
    <mergeCell ref="E148:O148"/>
    <mergeCell ref="E149:O149"/>
    <mergeCell ref="A127:C127"/>
    <mergeCell ref="D127:I127"/>
    <mergeCell ref="J126:O127"/>
    <mergeCell ref="J78:O79"/>
    <mergeCell ref="A79:C79"/>
    <mergeCell ref="D79:I79"/>
    <mergeCell ref="A129:O129"/>
    <mergeCell ref="A140:C140"/>
    <mergeCell ref="D140:I140"/>
    <mergeCell ref="J140:O140"/>
    <mergeCell ref="M101:O101"/>
    <mergeCell ref="G102:G105"/>
    <mergeCell ref="H102:I103"/>
    <mergeCell ref="J103:J105"/>
    <mergeCell ref="K103:K105"/>
    <mergeCell ref="A125:C125"/>
    <mergeCell ref="D125:I125"/>
    <mergeCell ref="J125:O125"/>
    <mergeCell ref="A126:C126"/>
    <mergeCell ref="D126:I126"/>
    <mergeCell ref="I104:I105"/>
    <mergeCell ref="A112:O112"/>
    <mergeCell ref="E113:O113"/>
    <mergeCell ref="E114:O114"/>
  </mergeCells>
  <pageMargins left="0.7" right="0.7" top="0.75" bottom="0.75" header="0.3" footer="0.3"/>
  <pageSetup paperSize="9" scale="5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РС</vt:lpstr>
      <vt:lpstr>ГЗ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Николаевич</dc:creator>
  <cp:lastModifiedBy>User</cp:lastModifiedBy>
  <cp:lastPrinted>2016-04-21T03:19:50Z</cp:lastPrinted>
  <dcterms:created xsi:type="dcterms:W3CDTF">2015-12-15T04:41:40Z</dcterms:created>
  <dcterms:modified xsi:type="dcterms:W3CDTF">2016-04-28T03:32:11Z</dcterms:modified>
</cp:coreProperties>
</file>