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23250" windowHeight="12345" activeTab="1"/>
  </bookViews>
  <sheets>
    <sheet name="РС" sheetId="1" r:id="rId1"/>
    <sheet name="ГЗ" sheetId="5" r:id="rId2"/>
  </sheets>
  <calcPr calcId="145621"/>
</workbook>
</file>

<file path=xl/calcChain.xml><?xml version="1.0" encoding="utf-8"?>
<calcChain xmlns="http://schemas.openxmlformats.org/spreadsheetml/2006/main">
  <c r="J38" i="1" l="1"/>
  <c r="J39" i="1" s="1"/>
  <c r="I38" i="1"/>
  <c r="I39" i="1" s="1"/>
  <c r="L33" i="1"/>
  <c r="L38" i="1" s="1"/>
  <c r="L39" i="1" s="1"/>
  <c r="K33" i="1"/>
  <c r="K38" i="1" s="1"/>
  <c r="K39" i="1" s="1"/>
  <c r="J33" i="1"/>
  <c r="I33" i="1"/>
  <c r="H38" i="1"/>
  <c r="H39" i="1" s="1"/>
  <c r="G38" i="1"/>
  <c r="G39" i="1" s="1"/>
  <c r="L31" i="1"/>
  <c r="K31" i="1"/>
  <c r="J31" i="1"/>
  <c r="I31" i="1"/>
  <c r="H31" i="1"/>
  <c r="G31" i="1"/>
  <c r="L26" i="1"/>
  <c r="K26" i="1"/>
  <c r="J26" i="1"/>
  <c r="I26" i="1"/>
  <c r="H26" i="1"/>
  <c r="G26" i="1"/>
  <c r="L20" i="1"/>
  <c r="K20" i="1"/>
  <c r="J20" i="1"/>
  <c r="I20" i="1"/>
  <c r="H20" i="1"/>
  <c r="G20" i="1"/>
  <c r="L14" i="1"/>
  <c r="L32" i="1" s="1"/>
  <c r="L41" i="1" s="1"/>
  <c r="K14" i="1"/>
  <c r="K32" i="1" s="1"/>
  <c r="K41" i="1" s="1"/>
  <c r="J14" i="1"/>
  <c r="J32" i="1" s="1"/>
  <c r="J41" i="1" s="1"/>
  <c r="I14" i="1"/>
  <c r="I32" i="1" s="1"/>
  <c r="I41" i="1" s="1"/>
  <c r="I43" i="1" s="1"/>
  <c r="H14" i="1"/>
  <c r="G14" i="1"/>
  <c r="H32" i="1" l="1"/>
  <c r="H41" i="1" s="1"/>
  <c r="G32" i="1"/>
  <c r="G41" i="1" s="1"/>
  <c r="K43" i="1"/>
  <c r="G43" i="1" l="1"/>
  <c r="L56" i="5"/>
  <c r="K56" i="5"/>
  <c r="J56" i="5"/>
  <c r="L55" i="5"/>
  <c r="K55" i="5"/>
  <c r="J55" i="5"/>
  <c r="L54" i="5"/>
  <c r="K54" i="5"/>
  <c r="J54" i="5"/>
  <c r="O50" i="5"/>
  <c r="N50" i="5"/>
  <c r="M50" i="5"/>
  <c r="L105" i="5" l="1"/>
  <c r="K105" i="5"/>
  <c r="J105" i="5"/>
  <c r="E94" i="5"/>
  <c r="E105" i="5" s="1"/>
  <c r="C94" i="5"/>
  <c r="C105" i="5" s="1"/>
  <c r="B94" i="5"/>
  <c r="B105" i="5" s="1"/>
  <c r="C82" i="5"/>
  <c r="O101" i="5"/>
  <c r="N101" i="5"/>
  <c r="M101" i="5"/>
  <c r="C28" i="5"/>
  <c r="L57" i="5"/>
  <c r="K57" i="5"/>
  <c r="J57" i="5"/>
  <c r="C15" i="5"/>
  <c r="H12" i="5"/>
  <c r="F12" i="5"/>
  <c r="C12" i="5"/>
  <c r="E43" i="5"/>
  <c r="E57" i="5" s="1"/>
  <c r="C43" i="5"/>
  <c r="C57" i="5" s="1"/>
  <c r="B43" i="5"/>
  <c r="B57" i="5" s="1"/>
  <c r="E42" i="5"/>
  <c r="E56" i="5" s="1"/>
  <c r="C42" i="5"/>
  <c r="C56" i="5" s="1"/>
  <c r="B42" i="5"/>
  <c r="B56" i="5" s="1"/>
  <c r="E41" i="5"/>
  <c r="E55" i="5" s="1"/>
  <c r="C41" i="5"/>
  <c r="C55" i="5" s="1"/>
  <c r="B41" i="5"/>
  <c r="B55" i="5" s="1"/>
  <c r="E40" i="5"/>
  <c r="E54" i="5" s="1"/>
  <c r="C40" i="5"/>
  <c r="C54" i="5" s="1"/>
  <c r="B40" i="5"/>
  <c r="B54" i="5" s="1"/>
  <c r="M35" i="5" l="1"/>
  <c r="J49" i="5" s="1"/>
  <c r="M49" i="5" s="1"/>
  <c r="N35" i="5"/>
  <c r="K49" i="5" s="1"/>
  <c r="N49" i="5" s="1"/>
  <c r="N89" i="5"/>
  <c r="L100" i="5"/>
  <c r="O100" i="5" s="1"/>
  <c r="O89" i="5"/>
  <c r="J100" i="5"/>
  <c r="M100" i="5" s="1"/>
  <c r="M89" i="5"/>
  <c r="K100" i="5"/>
  <c r="N100" i="5" s="1"/>
  <c r="O35" i="5"/>
  <c r="L49" i="5" s="1"/>
  <c r="O49" i="5" s="1"/>
</calcChain>
</file>

<file path=xl/sharedStrings.xml><?xml version="1.0" encoding="utf-8"?>
<sst xmlns="http://schemas.openxmlformats.org/spreadsheetml/2006/main" count="341" uniqueCount="161">
  <si>
    <t>№ п/п</t>
  </si>
  <si>
    <t>Наименование базовой услуги или работы</t>
  </si>
  <si>
    <t>Содержание  услуги 1</t>
  </si>
  <si>
    <t>Содержание  услуги 2</t>
  </si>
  <si>
    <t xml:space="preserve">Условия (формы) оказания услуги 1 </t>
  </si>
  <si>
    <t>Территориальный корректирующий коэффициент, Kтер</t>
  </si>
  <si>
    <t>Коэффициент выравнивания</t>
  </si>
  <si>
    <t>Нормативные затраты, N</t>
  </si>
  <si>
    <t>Проведение мероприятий по предупреждению и ликвидации заразных и иных болезней животных, включая сельскохозяйственных, домашних, зоопарковых и других животных, пушных зверей, птиц, рыб и пчел и их лечению</t>
  </si>
  <si>
    <t>На выезде</t>
  </si>
  <si>
    <t>вакцинация</t>
  </si>
  <si>
    <t>Количество вакцинаций, единица</t>
  </si>
  <si>
    <t>Единица измерения</t>
  </si>
  <si>
    <t>Базовый норматив затрат на оказание услуг, Nбаз</t>
  </si>
  <si>
    <t>руб.</t>
  </si>
  <si>
    <t>отбор проб</t>
  </si>
  <si>
    <t>Количество проб, штука</t>
  </si>
  <si>
    <t>диагностические мероприятия</t>
  </si>
  <si>
    <t>Количество мероприятий, единица</t>
  </si>
  <si>
    <t>Стационар</t>
  </si>
  <si>
    <t>лабораторные исследования</t>
  </si>
  <si>
    <t>Количество исследований, единица</t>
  </si>
  <si>
    <t>Проведение ветеринарно-санитарной экспертизы сырья и продукции животного происхождения на трихинеллез</t>
  </si>
  <si>
    <t>ИТОГО:</t>
  </si>
  <si>
    <t>Отраслевой корректирующий коэффициент, Kотр., учитывающий наличие в муниципальном образовании крупных свиноводческих  мясоперерабатывающих предприятий, комплексов</t>
  </si>
  <si>
    <t>Отраслевой корректирующий коэффициент, Kотр., учитывающий наличие в муниципальном образовании труднодоступных территорий (заболотье), большая площадь района (более 1 500 000 га)</t>
  </si>
  <si>
    <t>ИТОГО сумма субсидии:</t>
  </si>
  <si>
    <t xml:space="preserve">Расчет субсидии на финансовое обеспечение выполнения государственного задания на оказание государственных услуг (выполнение работ) </t>
  </si>
  <si>
    <t>Приложение к приказу Управления ветеринарии Тюменской области</t>
  </si>
  <si>
    <t>ИТОГО на проведение мероприятий по предупреждению и ликвидации заразных и иных болезней животных, включая сельскохозяйственных, домашних, зоопарковых и других животных, пушных зверей, птиц, рыб и пчел и их лечению</t>
  </si>
  <si>
    <t>ИТОГО на проведение мероприятий по защите населения от болезней общих для человека и животных и пищевых отравлений</t>
  </si>
  <si>
    <t>УТВЕРЖДАЮ</t>
  </si>
  <si>
    <t>Руководитель</t>
  </si>
  <si>
    <t>(уполномоченное лицо)</t>
  </si>
  <si>
    <t>Коды</t>
  </si>
  <si>
    <t>Дата</t>
  </si>
  <si>
    <t>По ОКВЭД</t>
  </si>
  <si>
    <t>1. Наименование государственной услуги</t>
  </si>
  <si>
    <t>2. Категории потребителей государственной услуги</t>
  </si>
  <si>
    <t>3. Показатели, характеризующие объем и (или) качество государственной услуги:</t>
  </si>
  <si>
    <r>
      <t xml:space="preserve">3.1. Показатели, характеризующие качество государственной услуги 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>:</t>
    </r>
  </si>
  <si>
    <t>Уникальный номер реестровой записи</t>
  </si>
  <si>
    <t>Показатель, характеризующий содержание государственной услуги</t>
  </si>
  <si>
    <t>Показатель, характеризующий условия (формы) оказания государственной услуги</t>
  </si>
  <si>
    <t>Показатель качества государственной услуги</t>
  </si>
  <si>
    <t>Значение показателя качества 
государственной услуги</t>
  </si>
  <si>
    <t>наименование показателя</t>
  </si>
  <si>
    <t>единица измерения 
по ОКЕИ</t>
  </si>
  <si>
    <t>(очередной финансовый
год)</t>
  </si>
  <si>
    <t>(1-й год планового периода)</t>
  </si>
  <si>
    <t>(2-й год планового периода)</t>
  </si>
  <si>
    <t>код</t>
  </si>
  <si>
    <t>(наименование показателя)</t>
  </si>
  <si>
    <t>3.2. Показатели, характеризующие объем государственной услуги:</t>
  </si>
  <si>
    <t>Показатель объема государственной услуги</t>
  </si>
  <si>
    <t>Значение показателя объема
государственной услуги</t>
  </si>
  <si>
    <t>Среднегодовой размер 
платы (цена, тариф)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</si>
  <si>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</si>
  <si>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</si>
  <si>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вид</t>
  </si>
  <si>
    <t>принявший орган</t>
  </si>
  <si>
    <t>дата</t>
  </si>
  <si>
    <t>номер</t>
  </si>
  <si>
    <t>наименование</t>
  </si>
  <si>
    <t>5. Порядок оказания государственной услуги</t>
  </si>
  <si>
    <t>5.1. Нормативные правовые акты, регулирующие порядок оказания государственной услуги</t>
  </si>
  <si>
    <t>5.2. Порядок информирования потенциальных потребителей государственной услуги:</t>
  </si>
  <si>
    <t>Способ информирования</t>
  </si>
  <si>
    <t>Состав размещаемой информации</t>
  </si>
  <si>
    <t>Частота обновления информации</t>
  </si>
  <si>
    <t>Управление ветеринарии Тюменской области</t>
  </si>
  <si>
    <t>Наименование государственного учреждения</t>
  </si>
  <si>
    <t>Виды деятельности государственного учреждения</t>
  </si>
  <si>
    <t>Вид государственного учреждения</t>
  </si>
  <si>
    <t>Автономное учреждение</t>
  </si>
  <si>
    <t>I</t>
  </si>
  <si>
    <t>в интересах общества</t>
  </si>
  <si>
    <t xml:space="preserve"> Количество случаев возникновения на обслуживаемой территории особо опасных инфекционных заболеваний  домашних и сельскохозяйственных животных за исключением бешенства</t>
  </si>
  <si>
    <t xml:space="preserve">Допустимые  (возможные)  отклонения  от установленных  показателей  качества  государственной  услуги,  в пределах  которых  государственное задание считается выполненным (процентов) </t>
  </si>
  <si>
    <t xml:space="preserve">Допустимые  (возможные)  отклонения  от установленных  показателей  объема  государственной  услуги,  в пределах  которых  государственное задание считается выполненным (процентов) </t>
  </si>
  <si>
    <t>Раздел</t>
  </si>
  <si>
    <r>
      <t xml:space="preserve">Часть 1. Сведения об оказываемых государственных услугах </t>
    </r>
    <r>
      <rPr>
        <vertAlign val="superscript"/>
        <sz val="14"/>
        <color theme="1"/>
        <rFont val="Calibri"/>
        <family val="2"/>
        <charset val="204"/>
        <scheme val="minor"/>
      </rPr>
      <t>2</t>
    </r>
  </si>
  <si>
    <t>(указывается вид государственного учреждения из базового (отраслевого) перечня)</t>
  </si>
  <si>
    <t>Форма по ОКУД</t>
  </si>
  <si>
    <t>на</t>
  </si>
  <si>
    <t>год и на плановый период</t>
  </si>
  <si>
    <t>годов</t>
  </si>
  <si>
    <t>и</t>
  </si>
  <si>
    <r>
      <t>ГОСУДАРСТВЕННОЕ ЗАДАНИЕ №</t>
    </r>
    <r>
      <rPr>
        <vertAlign val="superscript"/>
        <sz val="14"/>
        <color theme="1"/>
        <rFont val="Calibri"/>
        <family val="2"/>
        <charset val="204"/>
        <scheme val="minor"/>
      </rPr>
      <t>1</t>
    </r>
  </si>
  <si>
    <t>(наименование органа, осуществляющего функции 
и полномочия учредителя, главного распорядителя средств областного бюджета</t>
  </si>
  <si>
    <t>(должность)                     (подпись)      (расшифровка подписи)</t>
  </si>
  <si>
    <t>Единица</t>
  </si>
  <si>
    <t>Доля проб, неисследованных по причине брака</t>
  </si>
  <si>
    <t>Процент</t>
  </si>
  <si>
    <t>Количество случаев не отражения в форме 1-ВЕТ А информации о выявлении положительно реагирующих животных в соответствующем отчетном периоде</t>
  </si>
  <si>
    <t xml:space="preserve"> Время предоставления в Управление ветеринарии Тюменской области информации о случаях выявления особо опасных болезней животных, болезней, общих для человека и животных, в результате проведения лабораторных исследований</t>
  </si>
  <si>
    <t>Час</t>
  </si>
  <si>
    <t>Количество вакцинаций</t>
  </si>
  <si>
    <t>Количество проб</t>
  </si>
  <si>
    <t>Штука</t>
  </si>
  <si>
    <t>Количество мероприятий</t>
  </si>
  <si>
    <t>Количество исследований</t>
  </si>
  <si>
    <t>х</t>
  </si>
  <si>
    <t>II</t>
  </si>
  <si>
    <t xml:space="preserve"> Количество случаев заболевания человека трихинеллёзом, вызванных употреблением в пищу мяса, прошедшего исследование на трихинеллёз в государственном автономном учреждении</t>
  </si>
  <si>
    <t>1. Основания для досрочного прекращения выполнения государственного задания</t>
  </si>
  <si>
    <t>2. Иная информация, необходимая для выполнения (контроля за выполнением) государственного задания</t>
  </si>
  <si>
    <t>3. Порядок контроля за выполнением государственного задания</t>
  </si>
  <si>
    <t>Форма контроля</t>
  </si>
  <si>
    <t>Периодичность</t>
  </si>
  <si>
    <t>Исполнительные органы государственной власти, осуществляющие контроль за выполнением государственного задания</t>
  </si>
  <si>
    <t>4. Требования к отчетности о выполнении государственного задания</t>
  </si>
  <si>
    <t>4.1. Периодичность представления отчетов о выполнении государственного задания</t>
  </si>
  <si>
    <t>4.2. Сроки представления отчетов о выполнении государственного задания</t>
  </si>
  <si>
    <t>4.3. Иные требования к отчетности о выполнении государственного задания</t>
  </si>
  <si>
    <t>Закон РФ «О ветеринарии» от 14.05.1993 № 4979-1;</t>
  </si>
  <si>
    <t>Закон Тюменской области «О ветеринарии в Тюменской области» от 28.12.2004 № 304;</t>
  </si>
  <si>
    <t>Действующие инструкции и наставления по применению вакцин, санитарные и ветеринарные правила</t>
  </si>
  <si>
    <t>Методические указания по лабораторной диагностике трихинеллеза животных, утв. Минсельхозпродом РФ 28.10.1998 №13-7-2/1428</t>
  </si>
  <si>
    <t>ежемесячно</t>
  </si>
  <si>
    <t>Осуществление плана ветеринарных профилактических мероприятий, проведение мероприятий по предупреждению и ликвидации заразных и иных болезней животных, включая сельскохозяйственных, домашних, зоопарковых и других животных, пушных зверей, птиц, рыб и пчел и их лечению</t>
  </si>
  <si>
    <t>Проведение ветеринарно-санитарной экспертизы, в том числе исследование сырья и продукции животного происхождения на трихинеллез</t>
  </si>
  <si>
    <t xml:space="preserve">Допустимое  (возможное)  отклонение  от выполнения государственного задания,  в пределах  которого  государственное задание считается выполненным (процентов) </t>
  </si>
  <si>
    <t>Размещение на официальном сайте учреждения</t>
  </si>
  <si>
    <t>Копия государственного задания</t>
  </si>
  <si>
    <t>Размещение на информационном стенде учреждения</t>
  </si>
  <si>
    <t>По мере утверждения  или внесения изменений в государственное задание (в течение 10 рабочих дней с даты утверждения или внесения изменений)</t>
  </si>
  <si>
    <t>не более 1</t>
  </si>
  <si>
    <t>не более 10</t>
  </si>
  <si>
    <t>не более 24</t>
  </si>
  <si>
    <r>
      <t>5. Иные показатели, связанные с выполнением государственного задания,</t>
    </r>
    <r>
      <rPr>
        <vertAlign val="superscript"/>
        <sz val="11"/>
        <color theme="1"/>
        <rFont val="Calibri"/>
        <family val="2"/>
        <charset val="204"/>
        <scheme val="minor"/>
      </rPr>
      <t>5</t>
    </r>
  </si>
  <si>
    <r>
      <t xml:space="preserve">Часть 3. Прочие сведения о государственном задании </t>
    </r>
    <r>
      <rPr>
        <vertAlign val="superscript"/>
        <sz val="14"/>
        <color theme="1"/>
        <rFont val="Calibri"/>
        <family val="2"/>
        <charset val="204"/>
        <scheme val="minor"/>
      </rPr>
      <t>4</t>
    </r>
  </si>
  <si>
    <t>Часть 2. Сведения об оказываемых государственных работах</t>
  </si>
  <si>
    <t>до 15 числа месяца, следующего за отчетным периодом, предварительный отчет об исполнении государственного задания за соответствующий финансовый год - до 15 декабря соответсвующего финансового года, окончательный отчет об исполнении государственного задания за соответствующий финансовый год - до 15 января года, следующего за отчетным</t>
  </si>
  <si>
    <t>отчет об исполнении государственного задания представляется  нарастающим итогом с начала года по форме, установленной постановлением Правительства Тюменской области от 12 октября 2015 г. N 468-п</t>
  </si>
  <si>
    <t xml:space="preserve">на 2017 год и на плановый период 2018-2019 годы </t>
  </si>
  <si>
    <t xml:space="preserve"> в соответствии с планом выездных проверок, утверждаемым руководителем уполномоченного органа</t>
  </si>
  <si>
    <t>Анализ отчетов о выполнении государственного задания и дополнительной информации (материалов) о выполнении государственного задания, предоставленной учреждением по запросу уполномоченного органа</t>
  </si>
  <si>
    <t>Проведение выездной проверки
 по выполнению государственного задания, в том числе отдельных мероприятий государственного задания</t>
  </si>
  <si>
    <t>Код по базовому (отраслевому) перечню</t>
  </si>
  <si>
    <t>12.611.0</t>
  </si>
  <si>
    <t>12.613.0</t>
  </si>
  <si>
    <t>Проведение мероприятий по защите населения от болезней, общих для человека и животных, и пищевых отравлений</t>
  </si>
  <si>
    <t>Проведение плановых профилактических вакцинаций животных (птиц) против особо опасных болезней животных и болезней, общих для человека и животных (птиц)</t>
  </si>
  <si>
    <t>Проведение плановых диагностических мероприятий на особо опасные болезни животных (птиц) и болезни, общие для человека и животных (птиц)</t>
  </si>
  <si>
    <t>Проведение плановых лабораторных исследований на особо опасные болезни животных (птиц), болезни, общие для человека и животных (птиц), включая отбор проб и их транспортировку</t>
  </si>
  <si>
    <t xml:space="preserve">     *(1)    Номер    государственного   задания  присваивается  органом, осуществляющим  функции и полномочия учредителя  бюджетных или автономных учреждений,  главным распорядителем средств областного бюджета, в ведении которого находятся  казенные учреждения.
     *(2)   Формируется  при  установлении  государственного  задания  на оказание  государственной  услуги  (услуг)  и  работы  (работ) и содержит требования  к оказанию государственной услуги (услуг) раздельно по каждой из государственных услуг с указанием порядкового номера раздела.
     *(3)   Заполняется  при  установлении  показателей,  характеризующих качество  государственной услуги, в ведомственном перечне государственных услуг и работ.
     *(4) Заполняется в целом по государственному заданию.
     *(5)   В  числе  иных  показателей  может  быть  указано  допустимое (возможное)    отклонение   от  выполнения  государственного  задания,  в пределах  которого  оно  считается  выполненным,  при  принятии  органом, осуществляющим  функции и полномочия учредителя государственных бюджетных или  автономных  учреждений,  главным  распорядителем  средств областного бюджета,  в  ведении  которого  находятся казенные учреждения, решения об установлении  общего  допустимого  (возможного)  отклонения от выполнения государственного  задания,  в пределах которого оно считается выполненным (в    процентах).   В  этом  случае  допустимые  (возможные)  отклонения, предусмотренные  в  подпунктах  3.1  и  3.2  настоящего  государственного задания, не заполняются.</t>
  </si>
  <si>
    <t xml:space="preserve">710000000120005940912611000300200006003100105 </t>
  </si>
  <si>
    <t xml:space="preserve">710000000120005940912611000100200002009100105 </t>
  </si>
  <si>
    <t xml:space="preserve">710000000120005940912611000100200001000100105 </t>
  </si>
  <si>
    <t xml:space="preserve">710000000120005940912611000200100004008100105 </t>
  </si>
  <si>
    <t xml:space="preserve">710000000120005940912613000100100004007100105 </t>
  </si>
  <si>
    <t>Аромашевский район</t>
  </si>
  <si>
    <t>Голышмановский район</t>
  </si>
  <si>
    <t>Государственное автономное учреждение Тюменской области "Голышмановский межрайонный центр ветеринарии"</t>
  </si>
  <si>
    <t xml:space="preserve">75.00 </t>
  </si>
  <si>
    <t>реорганизация или ликвидация учреждения</t>
  </si>
  <si>
    <t>от 04.12.2017 № 333/2-ос</t>
  </si>
  <si>
    <t>3/2017-4</t>
  </si>
  <si>
    <t>Начальник   _____________  В.Н. Шульц</t>
  </si>
  <si>
    <t>" 04 " декабря 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</si>
</sst>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vertAlign val="superscript"/>
      <sz val="11"/>
      <color theme="1"/>
      <name val="Calibri"/>
      <family val="2"/>
      <charset val="204"/>
      <scheme val="minor"/>
    </font>
    <font>
      <vertAlign val="superscript"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119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vertical="center"/>
    </xf>
    <xf numFmtId="0" fontId="0" fillId="0" borderId="0" xfId="0" applyAlignment="1"/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right"/>
    </xf>
    <xf numFmtId="0" fontId="10" fillId="0" borderId="0" xfId="0" applyFont="1" applyAlignment="1">
      <alignment vertical="top"/>
    </xf>
    <xf numFmtId="0" fontId="4" fillId="0" borderId="0" xfId="0" applyFont="1" applyAlignment="1"/>
    <xf numFmtId="0" fontId="0" fillId="0" borderId="0" xfId="0" applyBorder="1" applyAlignment="1"/>
    <xf numFmtId="0" fontId="0" fillId="0" borderId="0" xfId="0" applyBorder="1" applyAlignment="1">
      <alignment horizontal="center"/>
    </xf>
    <xf numFmtId="3" fontId="0" fillId="0" borderId="1" xfId="0" applyNumberForma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19" xfId="0" applyBorder="1" applyAlignment="1">
      <alignment vertical="center" wrapText="1"/>
    </xf>
    <xf numFmtId="9" fontId="0" fillId="0" borderId="1" xfId="0" applyNumberFormat="1" applyBorder="1" applyAlignment="1">
      <alignment horizontal="center"/>
    </xf>
    <xf numFmtId="9" fontId="0" fillId="0" borderId="0" xfId="0" applyNumberFormat="1" applyBorder="1" applyAlignment="1">
      <alignment horizontal="center"/>
    </xf>
    <xf numFmtId="0" fontId="0" fillId="0" borderId="0" xfId="0" applyAlignment="1">
      <alignment vertical="top"/>
    </xf>
    <xf numFmtId="49" fontId="0" fillId="0" borderId="1" xfId="0" quotePrefix="1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9" fontId="11" fillId="0" borderId="1" xfId="0" quotePrefix="1" applyNumberFormat="1" applyFont="1" applyBorder="1" applyAlignment="1">
      <alignment horizontal="center" vertical="center" wrapText="1"/>
    </xf>
    <xf numFmtId="49" fontId="11" fillId="0" borderId="0" xfId="0" quotePrefix="1" applyNumberFormat="1" applyFont="1" applyBorder="1" applyAlignment="1">
      <alignment horizontal="center" vertical="center" wrapText="1"/>
    </xf>
    <xf numFmtId="0" fontId="0" fillId="0" borderId="0" xfId="0" applyBorder="1"/>
    <xf numFmtId="4" fontId="0" fillId="0" borderId="0" xfId="0" applyNumberFormat="1"/>
    <xf numFmtId="0" fontId="11" fillId="2" borderId="1" xfId="0" applyFont="1" applyFill="1" applyBorder="1" applyAlignment="1">
      <alignment horizontal="center" vertical="center"/>
    </xf>
    <xf numFmtId="4" fontId="12" fillId="3" borderId="1" xfId="0" applyNumberFormat="1" applyFont="1" applyFill="1" applyBorder="1" applyAlignment="1">
      <alignment vertical="center"/>
    </xf>
    <xf numFmtId="14" fontId="11" fillId="0" borderId="17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11" fillId="0" borderId="0" xfId="0" applyFont="1" applyAlignment="1">
      <alignment horizont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4" fontId="3" fillId="3" borderId="6" xfId="0" applyNumberFormat="1" applyFont="1" applyFill="1" applyBorder="1" applyAlignment="1">
      <alignment horizontal="center" vertical="center"/>
    </xf>
    <xf numFmtId="4" fontId="3" fillId="3" borderId="8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1" fillId="0" borderId="2" xfId="0" quotePrefix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 wrapText="1"/>
    </xf>
    <xf numFmtId="0" fontId="0" fillId="0" borderId="0" xfId="0" applyAlignment="1">
      <alignment horizontal="right" vertic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49" fontId="11" fillId="0" borderId="2" xfId="0" quotePrefix="1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zoomScaleNormal="100" workbookViewId="0">
      <selection activeCell="K2" sqref="K2:L2"/>
    </sheetView>
  </sheetViews>
  <sheetFormatPr defaultRowHeight="15" x14ac:dyDescent="0.25"/>
  <cols>
    <col min="2" max="2" width="60.140625" customWidth="1"/>
    <col min="3" max="3" width="52" customWidth="1"/>
    <col min="4" max="4" width="15.140625" customWidth="1"/>
    <col min="5" max="5" width="18.85546875" customWidth="1"/>
    <col min="6" max="6" width="14.7109375" customWidth="1"/>
    <col min="7" max="12" width="15.7109375" customWidth="1"/>
  </cols>
  <sheetData>
    <row r="1" spans="1:12" ht="43.5" customHeight="1" x14ac:dyDescent="0.25">
      <c r="K1" s="54" t="s">
        <v>28</v>
      </c>
      <c r="L1" s="54"/>
    </row>
    <row r="2" spans="1:12" x14ac:dyDescent="0.25">
      <c r="K2" s="55" t="s">
        <v>157</v>
      </c>
      <c r="L2" s="55"/>
    </row>
    <row r="3" spans="1:12" ht="18.75" x14ac:dyDescent="0.3">
      <c r="A3" s="53" t="s">
        <v>27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12" ht="18.75" x14ac:dyDescent="0.3">
      <c r="A4" s="53" t="s">
        <v>154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</row>
    <row r="5" spans="1:12" ht="18.75" x14ac:dyDescent="0.3">
      <c r="A5" s="53" t="s">
        <v>135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</row>
    <row r="7" spans="1:12" ht="15" customHeight="1" x14ac:dyDescent="0.25">
      <c r="A7" s="75" t="s">
        <v>0</v>
      </c>
      <c r="B7" s="73" t="s">
        <v>1</v>
      </c>
      <c r="C7" s="73" t="s">
        <v>2</v>
      </c>
      <c r="D7" s="73" t="s">
        <v>3</v>
      </c>
      <c r="E7" s="73" t="s">
        <v>4</v>
      </c>
      <c r="F7" s="73" t="s">
        <v>12</v>
      </c>
      <c r="G7" s="72">
        <v>2017</v>
      </c>
      <c r="H7" s="72"/>
      <c r="I7" s="72">
        <v>2018</v>
      </c>
      <c r="J7" s="72"/>
      <c r="K7" s="72">
        <v>2019</v>
      </c>
      <c r="L7" s="72"/>
    </row>
    <row r="8" spans="1:12" ht="30" customHeight="1" x14ac:dyDescent="0.25">
      <c r="A8" s="76"/>
      <c r="B8" s="74"/>
      <c r="C8" s="74"/>
      <c r="D8" s="74"/>
      <c r="E8" s="74"/>
      <c r="F8" s="74"/>
      <c r="G8" s="15" t="s">
        <v>152</v>
      </c>
      <c r="H8" s="15" t="s">
        <v>153</v>
      </c>
      <c r="I8" s="15" t="s">
        <v>152</v>
      </c>
      <c r="J8" s="15" t="s">
        <v>153</v>
      </c>
      <c r="K8" s="15" t="s">
        <v>152</v>
      </c>
      <c r="L8" s="15" t="s">
        <v>153</v>
      </c>
    </row>
    <row r="9" spans="1:12" ht="60" customHeight="1" x14ac:dyDescent="0.25">
      <c r="A9" s="5">
        <v>1</v>
      </c>
      <c r="B9" s="6" t="s">
        <v>8</v>
      </c>
      <c r="C9" s="6" t="s">
        <v>143</v>
      </c>
      <c r="D9" s="5" t="s">
        <v>9</v>
      </c>
      <c r="E9" s="7" t="s">
        <v>10</v>
      </c>
      <c r="F9" s="7" t="s">
        <v>11</v>
      </c>
      <c r="G9" s="46">
        <v>15200</v>
      </c>
      <c r="H9" s="46">
        <v>36650</v>
      </c>
      <c r="I9" s="46">
        <v>15600</v>
      </c>
      <c r="J9" s="46">
        <v>27150</v>
      </c>
      <c r="K9" s="5">
        <v>15600</v>
      </c>
      <c r="L9" s="5">
        <v>27150</v>
      </c>
    </row>
    <row r="10" spans="1:12" x14ac:dyDescent="0.25">
      <c r="A10" s="2"/>
      <c r="B10" s="62" t="s">
        <v>13</v>
      </c>
      <c r="C10" s="62"/>
      <c r="D10" s="62"/>
      <c r="E10" s="62"/>
      <c r="F10" s="3" t="s">
        <v>14</v>
      </c>
      <c r="G10" s="51">
        <v>79.78</v>
      </c>
      <c r="H10" s="51">
        <v>79.78</v>
      </c>
      <c r="I10" s="51">
        <v>79.78</v>
      </c>
      <c r="J10" s="51">
        <v>79.78</v>
      </c>
      <c r="K10" s="49">
        <v>79.78</v>
      </c>
      <c r="L10" s="49">
        <v>79.78</v>
      </c>
    </row>
    <row r="11" spans="1:12" ht="30" customHeight="1" x14ac:dyDescent="0.25">
      <c r="A11" s="2"/>
      <c r="B11" s="63" t="s">
        <v>25</v>
      </c>
      <c r="C11" s="64"/>
      <c r="D11" s="64"/>
      <c r="E11" s="65"/>
      <c r="F11" s="3"/>
      <c r="G11" s="51">
        <v>1</v>
      </c>
      <c r="H11" s="51">
        <v>1</v>
      </c>
      <c r="I11" s="51">
        <v>1</v>
      </c>
      <c r="J11" s="51">
        <v>1</v>
      </c>
      <c r="K11" s="49">
        <v>1</v>
      </c>
      <c r="L11" s="49">
        <v>1</v>
      </c>
    </row>
    <row r="12" spans="1:12" x14ac:dyDescent="0.25">
      <c r="A12" s="2"/>
      <c r="B12" s="62" t="s">
        <v>5</v>
      </c>
      <c r="C12" s="62"/>
      <c r="D12" s="62"/>
      <c r="E12" s="62"/>
      <c r="F12" s="3"/>
      <c r="G12" s="51">
        <v>1.57</v>
      </c>
      <c r="H12" s="51">
        <v>1.58</v>
      </c>
      <c r="I12" s="51">
        <v>1.57</v>
      </c>
      <c r="J12" s="51">
        <v>1.58</v>
      </c>
      <c r="K12" s="49">
        <v>1.57</v>
      </c>
      <c r="L12" s="49">
        <v>1.58</v>
      </c>
    </row>
    <row r="13" spans="1:12" x14ac:dyDescent="0.25">
      <c r="A13" s="2"/>
      <c r="B13" s="62" t="s">
        <v>6</v>
      </c>
      <c r="C13" s="62"/>
      <c r="D13" s="62"/>
      <c r="E13" s="62"/>
      <c r="F13" s="3"/>
      <c r="G13" s="52">
        <v>0.61</v>
      </c>
      <c r="H13" s="52">
        <v>0.61</v>
      </c>
      <c r="I13" s="52">
        <v>0.61</v>
      </c>
      <c r="J13" s="52">
        <v>0.61</v>
      </c>
      <c r="K13" s="50">
        <v>0.625</v>
      </c>
      <c r="L13" s="50">
        <v>0.625</v>
      </c>
    </row>
    <row r="14" spans="1:12" x14ac:dyDescent="0.25">
      <c r="A14" s="10"/>
      <c r="B14" s="66" t="s">
        <v>7</v>
      </c>
      <c r="C14" s="66"/>
      <c r="D14" s="66"/>
      <c r="E14" s="66"/>
      <c r="F14" s="11" t="s">
        <v>14</v>
      </c>
      <c r="G14" s="47">
        <f>G9*G10*G11*G12*G13</f>
        <v>1161360.6512</v>
      </c>
      <c r="H14" s="47">
        <f t="shared" ref="H14:L14" si="0">H9*H10*H11*H12*H13</f>
        <v>2818090.4805999999</v>
      </c>
      <c r="I14" s="47">
        <f t="shared" si="0"/>
        <v>1191922.7736</v>
      </c>
      <c r="J14" s="47">
        <f t="shared" si="0"/>
        <v>2087616.8226000001</v>
      </c>
      <c r="K14" s="12">
        <f t="shared" si="0"/>
        <v>1221232.3500000001</v>
      </c>
      <c r="L14" s="12">
        <f t="shared" si="0"/>
        <v>2138951.6625000001</v>
      </c>
    </row>
    <row r="15" spans="1:12" ht="60" customHeight="1" x14ac:dyDescent="0.25">
      <c r="A15" s="5">
        <v>2</v>
      </c>
      <c r="B15" s="6" t="s">
        <v>8</v>
      </c>
      <c r="C15" s="6" t="s">
        <v>144</v>
      </c>
      <c r="D15" s="5" t="s">
        <v>9</v>
      </c>
      <c r="E15" s="7" t="s">
        <v>15</v>
      </c>
      <c r="F15" s="7" t="s">
        <v>16</v>
      </c>
      <c r="G15" s="46">
        <v>4660</v>
      </c>
      <c r="H15" s="46">
        <v>8180</v>
      </c>
      <c r="I15" s="46">
        <v>5660</v>
      </c>
      <c r="J15" s="46">
        <v>8380</v>
      </c>
      <c r="K15" s="5">
        <v>5660</v>
      </c>
      <c r="L15" s="5">
        <v>8380</v>
      </c>
    </row>
    <row r="16" spans="1:12" x14ac:dyDescent="0.25">
      <c r="A16" s="2"/>
      <c r="B16" s="62" t="s">
        <v>13</v>
      </c>
      <c r="C16" s="62"/>
      <c r="D16" s="62"/>
      <c r="E16" s="62"/>
      <c r="F16" s="3" t="s">
        <v>14</v>
      </c>
      <c r="G16" s="51">
        <v>72.430000000000007</v>
      </c>
      <c r="H16" s="51">
        <v>72.430000000000007</v>
      </c>
      <c r="I16" s="51">
        <v>72.430000000000007</v>
      </c>
      <c r="J16" s="51">
        <v>72.430000000000007</v>
      </c>
      <c r="K16" s="49">
        <v>72.430000000000007</v>
      </c>
      <c r="L16" s="49">
        <v>72.430000000000007</v>
      </c>
    </row>
    <row r="17" spans="1:12" ht="30" customHeight="1" x14ac:dyDescent="0.25">
      <c r="A17" s="2"/>
      <c r="B17" s="63" t="s">
        <v>25</v>
      </c>
      <c r="C17" s="64"/>
      <c r="D17" s="64"/>
      <c r="E17" s="65"/>
      <c r="F17" s="3"/>
      <c r="G17" s="51">
        <v>1</v>
      </c>
      <c r="H17" s="51">
        <v>1</v>
      </c>
      <c r="I17" s="51">
        <v>1</v>
      </c>
      <c r="J17" s="51">
        <v>1</v>
      </c>
      <c r="K17" s="49">
        <v>1</v>
      </c>
      <c r="L17" s="49">
        <v>1</v>
      </c>
    </row>
    <row r="18" spans="1:12" x14ac:dyDescent="0.25">
      <c r="A18" s="2"/>
      <c r="B18" s="62" t="s">
        <v>5</v>
      </c>
      <c r="C18" s="62"/>
      <c r="D18" s="62"/>
      <c r="E18" s="62"/>
      <c r="F18" s="3"/>
      <c r="G18" s="51">
        <v>1.57</v>
      </c>
      <c r="H18" s="51">
        <v>1.59</v>
      </c>
      <c r="I18" s="51">
        <v>1.57</v>
      </c>
      <c r="J18" s="51">
        <v>1.59</v>
      </c>
      <c r="K18" s="49">
        <v>1.57</v>
      </c>
      <c r="L18" s="49">
        <v>1.59</v>
      </c>
    </row>
    <row r="19" spans="1:12" x14ac:dyDescent="0.25">
      <c r="A19" s="2"/>
      <c r="B19" s="62" t="s">
        <v>6</v>
      </c>
      <c r="C19" s="62"/>
      <c r="D19" s="62"/>
      <c r="E19" s="62"/>
      <c r="F19" s="3"/>
      <c r="G19" s="52">
        <v>0.61</v>
      </c>
      <c r="H19" s="52">
        <v>0.61</v>
      </c>
      <c r="I19" s="52">
        <v>0.61</v>
      </c>
      <c r="J19" s="52">
        <v>0.61</v>
      </c>
      <c r="K19" s="50">
        <v>0.625</v>
      </c>
      <c r="L19" s="50">
        <v>0.625</v>
      </c>
    </row>
    <row r="20" spans="1:12" x14ac:dyDescent="0.25">
      <c r="A20" s="10"/>
      <c r="B20" s="66" t="s">
        <v>7</v>
      </c>
      <c r="C20" s="66"/>
      <c r="D20" s="66"/>
      <c r="E20" s="66"/>
      <c r="F20" s="11" t="s">
        <v>14</v>
      </c>
      <c r="G20" s="47">
        <f>G15*G16*G17*G18*G19</f>
        <v>323246.54326000001</v>
      </c>
      <c r="H20" s="47">
        <f t="shared" ref="H20:L20" si="1">H15*H16*H17*H18*H19</f>
        <v>574643.83026000008</v>
      </c>
      <c r="I20" s="47">
        <f t="shared" si="1"/>
        <v>392612.75426000007</v>
      </c>
      <c r="J20" s="47">
        <f t="shared" si="1"/>
        <v>588693.80166</v>
      </c>
      <c r="K20" s="12">
        <f t="shared" si="1"/>
        <v>402267.16625000007</v>
      </c>
      <c r="L20" s="12">
        <f t="shared" si="1"/>
        <v>603169.87875000003</v>
      </c>
    </row>
    <row r="21" spans="1:12" ht="60" customHeight="1" x14ac:dyDescent="0.25">
      <c r="A21" s="5">
        <v>3</v>
      </c>
      <c r="B21" s="6" t="s">
        <v>8</v>
      </c>
      <c r="C21" s="6" t="s">
        <v>144</v>
      </c>
      <c r="D21" s="5" t="s">
        <v>9</v>
      </c>
      <c r="E21" s="7" t="s">
        <v>17</v>
      </c>
      <c r="F21" s="7" t="s">
        <v>18</v>
      </c>
      <c r="G21" s="46">
        <v>5200</v>
      </c>
      <c r="H21" s="46">
        <v>26150</v>
      </c>
      <c r="I21" s="46">
        <v>6500</v>
      </c>
      <c r="J21" s="46">
        <v>29150</v>
      </c>
      <c r="K21" s="5">
        <v>6500</v>
      </c>
      <c r="L21" s="5">
        <v>29150</v>
      </c>
    </row>
    <row r="22" spans="1:12" x14ac:dyDescent="0.25">
      <c r="A22" s="2"/>
      <c r="B22" s="62" t="s">
        <v>13</v>
      </c>
      <c r="C22" s="62"/>
      <c r="D22" s="62"/>
      <c r="E22" s="62"/>
      <c r="F22" s="3" t="s">
        <v>14</v>
      </c>
      <c r="G22" s="51">
        <v>90.43</v>
      </c>
      <c r="H22" s="51">
        <v>90.43</v>
      </c>
      <c r="I22" s="51">
        <v>90.43</v>
      </c>
      <c r="J22" s="51">
        <v>90.43</v>
      </c>
      <c r="K22" s="49">
        <v>90.43</v>
      </c>
      <c r="L22" s="49">
        <v>90.43</v>
      </c>
    </row>
    <row r="23" spans="1:12" ht="30" customHeight="1" x14ac:dyDescent="0.25">
      <c r="A23" s="2"/>
      <c r="B23" s="63" t="s">
        <v>25</v>
      </c>
      <c r="C23" s="64"/>
      <c r="D23" s="64"/>
      <c r="E23" s="65"/>
      <c r="F23" s="3"/>
      <c r="G23" s="51">
        <v>1</v>
      </c>
      <c r="H23" s="51">
        <v>1</v>
      </c>
      <c r="I23" s="51">
        <v>1</v>
      </c>
      <c r="J23" s="51">
        <v>1</v>
      </c>
      <c r="K23" s="49">
        <v>1</v>
      </c>
      <c r="L23" s="49">
        <v>1</v>
      </c>
    </row>
    <row r="24" spans="1:12" x14ac:dyDescent="0.25">
      <c r="A24" s="2"/>
      <c r="B24" s="62" t="s">
        <v>5</v>
      </c>
      <c r="C24" s="62"/>
      <c r="D24" s="62"/>
      <c r="E24" s="62"/>
      <c r="F24" s="3"/>
      <c r="G24" s="51">
        <v>1.6</v>
      </c>
      <c r="H24" s="51">
        <v>1.62</v>
      </c>
      <c r="I24" s="51">
        <v>1.6</v>
      </c>
      <c r="J24" s="51">
        <v>1.62</v>
      </c>
      <c r="K24" s="49">
        <v>1.6</v>
      </c>
      <c r="L24" s="49">
        <v>1.62</v>
      </c>
    </row>
    <row r="25" spans="1:12" x14ac:dyDescent="0.25">
      <c r="A25" s="2"/>
      <c r="B25" s="62" t="s">
        <v>6</v>
      </c>
      <c r="C25" s="62"/>
      <c r="D25" s="62"/>
      <c r="E25" s="62"/>
      <c r="F25" s="3"/>
      <c r="G25" s="52">
        <v>0.61</v>
      </c>
      <c r="H25" s="52">
        <v>0.61</v>
      </c>
      <c r="I25" s="52">
        <v>0.61</v>
      </c>
      <c r="J25" s="52">
        <v>0.61</v>
      </c>
      <c r="K25" s="50">
        <v>0.625</v>
      </c>
      <c r="L25" s="50">
        <v>0.625</v>
      </c>
    </row>
    <row r="26" spans="1:12" x14ac:dyDescent="0.25">
      <c r="A26" s="10"/>
      <c r="B26" s="66" t="s">
        <v>7</v>
      </c>
      <c r="C26" s="66"/>
      <c r="D26" s="66"/>
      <c r="E26" s="66"/>
      <c r="F26" s="11" t="s">
        <v>14</v>
      </c>
      <c r="G26" s="47">
        <f>G21*G22*G23*G24*G25</f>
        <v>458950.33600000007</v>
      </c>
      <c r="H26" s="47">
        <f t="shared" ref="H26:L26" si="2">H21*H22*H23*H24*H25</f>
        <v>2336840.5149000003</v>
      </c>
      <c r="I26" s="47">
        <f t="shared" si="2"/>
        <v>573687.92000000004</v>
      </c>
      <c r="J26" s="47">
        <f t="shared" si="2"/>
        <v>2604929.2929000002</v>
      </c>
      <c r="K26" s="12">
        <f t="shared" si="2"/>
        <v>587795</v>
      </c>
      <c r="L26" s="12">
        <f t="shared" si="2"/>
        <v>2668984.9312500004</v>
      </c>
    </row>
    <row r="27" spans="1:12" ht="60" customHeight="1" x14ac:dyDescent="0.25">
      <c r="A27" s="5">
        <v>4</v>
      </c>
      <c r="B27" s="6" t="s">
        <v>8</v>
      </c>
      <c r="C27" s="6" t="s">
        <v>145</v>
      </c>
      <c r="D27" s="5" t="s">
        <v>19</v>
      </c>
      <c r="E27" s="7" t="s">
        <v>20</v>
      </c>
      <c r="F27" s="7" t="s">
        <v>21</v>
      </c>
      <c r="G27" s="46">
        <v>0</v>
      </c>
      <c r="H27" s="46">
        <v>41719</v>
      </c>
      <c r="I27" s="46"/>
      <c r="J27" s="46">
        <v>44219</v>
      </c>
      <c r="K27" s="5"/>
      <c r="L27" s="5">
        <v>44219</v>
      </c>
    </row>
    <row r="28" spans="1:12" x14ac:dyDescent="0.25">
      <c r="A28" s="2"/>
      <c r="B28" s="62" t="s">
        <v>13</v>
      </c>
      <c r="C28" s="62"/>
      <c r="D28" s="62"/>
      <c r="E28" s="62"/>
      <c r="F28" s="3" t="s">
        <v>14</v>
      </c>
      <c r="G28" s="51">
        <v>76.94</v>
      </c>
      <c r="H28" s="51">
        <v>76.94</v>
      </c>
      <c r="I28" s="51">
        <v>76.94</v>
      </c>
      <c r="J28" s="51">
        <v>76.94</v>
      </c>
      <c r="K28" s="49">
        <v>76.94</v>
      </c>
      <c r="L28" s="49">
        <v>76.94</v>
      </c>
    </row>
    <row r="29" spans="1:12" x14ac:dyDescent="0.25">
      <c r="A29" s="2"/>
      <c r="B29" s="62" t="s">
        <v>5</v>
      </c>
      <c r="C29" s="62"/>
      <c r="D29" s="62"/>
      <c r="E29" s="62"/>
      <c r="F29" s="3"/>
      <c r="G29" s="51">
        <v>1.49</v>
      </c>
      <c r="H29" s="51">
        <v>1.51</v>
      </c>
      <c r="I29" s="51">
        <v>1.49</v>
      </c>
      <c r="J29" s="51">
        <v>1.51</v>
      </c>
      <c r="K29" s="49">
        <v>1.49</v>
      </c>
      <c r="L29" s="49">
        <v>1.51</v>
      </c>
    </row>
    <row r="30" spans="1:12" x14ac:dyDescent="0.25">
      <c r="A30" s="2"/>
      <c r="B30" s="62" t="s">
        <v>6</v>
      </c>
      <c r="C30" s="62"/>
      <c r="D30" s="62"/>
      <c r="E30" s="62"/>
      <c r="F30" s="3"/>
      <c r="G30" s="52">
        <v>0.61</v>
      </c>
      <c r="H30" s="52">
        <v>0.61</v>
      </c>
      <c r="I30" s="52">
        <v>0.61</v>
      </c>
      <c r="J30" s="52">
        <v>0.61</v>
      </c>
      <c r="K30" s="50">
        <v>0.625</v>
      </c>
      <c r="L30" s="50">
        <v>0.625</v>
      </c>
    </row>
    <row r="31" spans="1:12" x14ac:dyDescent="0.25">
      <c r="A31" s="10"/>
      <c r="B31" s="66" t="s">
        <v>7</v>
      </c>
      <c r="C31" s="66"/>
      <c r="D31" s="66"/>
      <c r="E31" s="66"/>
      <c r="F31" s="11" t="s">
        <v>14</v>
      </c>
      <c r="G31" s="47">
        <f>G27*G28*G29*G30</f>
        <v>0</v>
      </c>
      <c r="H31" s="47">
        <f t="shared" ref="H31:L31" si="3">H27*H28*H29*H30</f>
        <v>2956601.9170460002</v>
      </c>
      <c r="I31" s="47">
        <f t="shared" si="3"/>
        <v>0</v>
      </c>
      <c r="J31" s="47">
        <f t="shared" si="3"/>
        <v>3133775.5020460002</v>
      </c>
      <c r="K31" s="12">
        <f t="shared" si="3"/>
        <v>0</v>
      </c>
      <c r="L31" s="12">
        <f t="shared" si="3"/>
        <v>3210835.555375</v>
      </c>
    </row>
    <row r="32" spans="1:12" ht="30" customHeight="1" x14ac:dyDescent="0.25">
      <c r="A32" s="10"/>
      <c r="B32" s="59" t="s">
        <v>29</v>
      </c>
      <c r="C32" s="60"/>
      <c r="D32" s="60"/>
      <c r="E32" s="61"/>
      <c r="F32" s="11"/>
      <c r="G32" s="47">
        <f>ROUND(G14+G20+G26+G31,0)</f>
        <v>1943558</v>
      </c>
      <c r="H32" s="47">
        <f t="shared" ref="H32:L32" si="4">ROUND(H14+H20+H26+H31,0)</f>
        <v>8686177</v>
      </c>
      <c r="I32" s="47">
        <f t="shared" si="4"/>
        <v>2158223</v>
      </c>
      <c r="J32" s="47">
        <f t="shared" si="4"/>
        <v>8415015</v>
      </c>
      <c r="K32" s="12">
        <f t="shared" si="4"/>
        <v>2211295</v>
      </c>
      <c r="L32" s="12">
        <f t="shared" si="4"/>
        <v>8621942</v>
      </c>
    </row>
    <row r="33" spans="1:12" ht="45" customHeight="1" x14ac:dyDescent="0.25">
      <c r="A33" s="5">
        <v>5</v>
      </c>
      <c r="B33" s="6" t="s">
        <v>142</v>
      </c>
      <c r="C33" s="6" t="s">
        <v>22</v>
      </c>
      <c r="D33" s="5" t="s">
        <v>19</v>
      </c>
      <c r="E33" s="7" t="s">
        <v>20</v>
      </c>
      <c r="F33" s="7" t="s">
        <v>21</v>
      </c>
      <c r="G33" s="46">
        <v>180</v>
      </c>
      <c r="H33" s="46">
        <v>470</v>
      </c>
      <c r="I33" s="46">
        <f>200-50</f>
        <v>150</v>
      </c>
      <c r="J33" s="46">
        <f>1000-100</f>
        <v>900</v>
      </c>
      <c r="K33" s="5">
        <f>200-50</f>
        <v>150</v>
      </c>
      <c r="L33" s="5">
        <f>1000-100</f>
        <v>900</v>
      </c>
    </row>
    <row r="34" spans="1:12" x14ac:dyDescent="0.25">
      <c r="A34" s="2"/>
      <c r="B34" s="62" t="s">
        <v>13</v>
      </c>
      <c r="C34" s="62"/>
      <c r="D34" s="62"/>
      <c r="E34" s="62"/>
      <c r="F34" s="3" t="s">
        <v>14</v>
      </c>
      <c r="G34" s="51">
        <v>244.33</v>
      </c>
      <c r="H34" s="51">
        <v>244.33</v>
      </c>
      <c r="I34" s="51">
        <v>244.33</v>
      </c>
      <c r="J34" s="51">
        <v>244.33</v>
      </c>
      <c r="K34" s="49">
        <v>244.33</v>
      </c>
      <c r="L34" s="49">
        <v>244.33</v>
      </c>
    </row>
    <row r="35" spans="1:12" ht="30" customHeight="1" x14ac:dyDescent="0.25">
      <c r="A35" s="2"/>
      <c r="B35" s="63" t="s">
        <v>24</v>
      </c>
      <c r="C35" s="64"/>
      <c r="D35" s="64"/>
      <c r="E35" s="65"/>
      <c r="F35" s="3"/>
      <c r="G35" s="51">
        <v>1</v>
      </c>
      <c r="H35" s="51">
        <v>1</v>
      </c>
      <c r="I35" s="51">
        <v>1</v>
      </c>
      <c r="J35" s="51">
        <v>1</v>
      </c>
      <c r="K35" s="49">
        <v>1</v>
      </c>
      <c r="L35" s="49">
        <v>1</v>
      </c>
    </row>
    <row r="36" spans="1:12" x14ac:dyDescent="0.25">
      <c r="A36" s="2"/>
      <c r="B36" s="62" t="s">
        <v>5</v>
      </c>
      <c r="C36" s="62"/>
      <c r="D36" s="62"/>
      <c r="E36" s="62"/>
      <c r="F36" s="3"/>
      <c r="G36" s="51">
        <v>1.65</v>
      </c>
      <c r="H36" s="51">
        <v>1.67</v>
      </c>
      <c r="I36" s="51">
        <v>1.65</v>
      </c>
      <c r="J36" s="51">
        <v>1.67</v>
      </c>
      <c r="K36" s="49">
        <v>1.65</v>
      </c>
      <c r="L36" s="49">
        <v>1.67</v>
      </c>
    </row>
    <row r="37" spans="1:12" x14ac:dyDescent="0.25">
      <c r="A37" s="2"/>
      <c r="B37" s="62" t="s">
        <v>6</v>
      </c>
      <c r="C37" s="62"/>
      <c r="D37" s="62"/>
      <c r="E37" s="62"/>
      <c r="F37" s="3"/>
      <c r="G37" s="52">
        <v>0.61</v>
      </c>
      <c r="H37" s="52">
        <v>0.61</v>
      </c>
      <c r="I37" s="52">
        <v>0.61</v>
      </c>
      <c r="J37" s="52">
        <v>0.61</v>
      </c>
      <c r="K37" s="50">
        <v>0.625</v>
      </c>
      <c r="L37" s="50">
        <v>0.625</v>
      </c>
    </row>
    <row r="38" spans="1:12" x14ac:dyDescent="0.25">
      <c r="A38" s="10"/>
      <c r="B38" s="66" t="s">
        <v>7</v>
      </c>
      <c r="C38" s="66"/>
      <c r="D38" s="66"/>
      <c r="E38" s="66"/>
      <c r="F38" s="11" t="s">
        <v>14</v>
      </c>
      <c r="G38" s="12">
        <f>G33*G34*G35*G36*G37</f>
        <v>44265.266099999993</v>
      </c>
      <c r="H38" s="12">
        <f t="shared" ref="H38:L38" si="5">H33*H34*H35*H36*H37</f>
        <v>116982.51637</v>
      </c>
      <c r="I38" s="12">
        <f t="shared" si="5"/>
        <v>36887.721749999997</v>
      </c>
      <c r="J38" s="12">
        <f t="shared" si="5"/>
        <v>224009.07389999999</v>
      </c>
      <c r="K38" s="12">
        <f t="shared" si="5"/>
        <v>37794.796875</v>
      </c>
      <c r="L38" s="12">
        <f t="shared" si="5"/>
        <v>229517.49374999999</v>
      </c>
    </row>
    <row r="39" spans="1:12" ht="30" customHeight="1" x14ac:dyDescent="0.25">
      <c r="A39" s="10"/>
      <c r="B39" s="59" t="s">
        <v>30</v>
      </c>
      <c r="C39" s="60"/>
      <c r="D39" s="60"/>
      <c r="E39" s="61"/>
      <c r="F39" s="11"/>
      <c r="G39" s="12">
        <f>ROUND(G38,0)</f>
        <v>44265</v>
      </c>
      <c r="H39" s="12">
        <f t="shared" ref="H39:L39" si="6">ROUND(H38,0)</f>
        <v>116983</v>
      </c>
      <c r="I39" s="12">
        <f t="shared" si="6"/>
        <v>36888</v>
      </c>
      <c r="J39" s="12">
        <f t="shared" si="6"/>
        <v>224009</v>
      </c>
      <c r="K39" s="12">
        <f t="shared" si="6"/>
        <v>37795</v>
      </c>
      <c r="L39" s="12">
        <f t="shared" si="6"/>
        <v>229517</v>
      </c>
    </row>
    <row r="40" spans="1:12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 ht="15.75" x14ac:dyDescent="0.25">
      <c r="A41" s="10"/>
      <c r="B41" s="67" t="s">
        <v>23</v>
      </c>
      <c r="C41" s="68"/>
      <c r="D41" s="68"/>
      <c r="E41" s="69"/>
      <c r="F41" s="13" t="s">
        <v>14</v>
      </c>
      <c r="G41" s="16">
        <f>G32+G39</f>
        <v>1987823</v>
      </c>
      <c r="H41" s="16">
        <f t="shared" ref="H41:L41" si="7">H32+H39</f>
        <v>8803160</v>
      </c>
      <c r="I41" s="16">
        <f t="shared" si="7"/>
        <v>2195111</v>
      </c>
      <c r="J41" s="16">
        <f t="shared" si="7"/>
        <v>8639024</v>
      </c>
      <c r="K41" s="16">
        <f t="shared" si="7"/>
        <v>2249090</v>
      </c>
      <c r="L41" s="16">
        <f t="shared" si="7"/>
        <v>8851459</v>
      </c>
    </row>
    <row r="42" spans="1:12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1:12" ht="18.75" x14ac:dyDescent="0.25">
      <c r="A43" s="10"/>
      <c r="B43" s="56" t="s">
        <v>26</v>
      </c>
      <c r="C43" s="57"/>
      <c r="D43" s="57"/>
      <c r="E43" s="58"/>
      <c r="F43" s="14" t="s">
        <v>14</v>
      </c>
      <c r="G43" s="70">
        <f>G41+H41</f>
        <v>10790983</v>
      </c>
      <c r="H43" s="71"/>
      <c r="I43" s="70">
        <f t="shared" ref="I43" si="8">I41+J41</f>
        <v>10834135</v>
      </c>
      <c r="J43" s="71"/>
      <c r="K43" s="70">
        <f t="shared" ref="K43" si="9">K41+L41</f>
        <v>11100549</v>
      </c>
      <c r="L43" s="71"/>
    </row>
    <row r="49" spans="7:9" x14ac:dyDescent="0.25">
      <c r="G49" s="45"/>
      <c r="H49" s="45"/>
      <c r="I49" s="45"/>
    </row>
    <row r="51" spans="7:9" x14ac:dyDescent="0.25">
      <c r="G51" s="45"/>
    </row>
  </sheetData>
  <mergeCells count="45">
    <mergeCell ref="B19:E19"/>
    <mergeCell ref="B20:E20"/>
    <mergeCell ref="F7:F8"/>
    <mergeCell ref="B14:E14"/>
    <mergeCell ref="A7:A8"/>
    <mergeCell ref="B7:B8"/>
    <mergeCell ref="C7:C8"/>
    <mergeCell ref="D7:D8"/>
    <mergeCell ref="B10:E10"/>
    <mergeCell ref="B11:E11"/>
    <mergeCell ref="B12:E12"/>
    <mergeCell ref="B13:E13"/>
    <mergeCell ref="E7:E8"/>
    <mergeCell ref="K43:L43"/>
    <mergeCell ref="G7:H7"/>
    <mergeCell ref="I7:J7"/>
    <mergeCell ref="K7:L7"/>
    <mergeCell ref="B31:E31"/>
    <mergeCell ref="B34:E34"/>
    <mergeCell ref="B23:E23"/>
    <mergeCell ref="B24:E24"/>
    <mergeCell ref="B25:E25"/>
    <mergeCell ref="B26:E26"/>
    <mergeCell ref="B32:E32"/>
    <mergeCell ref="B22:E22"/>
    <mergeCell ref="B28:E28"/>
    <mergeCell ref="B16:E16"/>
    <mergeCell ref="B17:E17"/>
    <mergeCell ref="B18:E18"/>
    <mergeCell ref="A3:L3"/>
    <mergeCell ref="A4:L4"/>
    <mergeCell ref="K1:L1"/>
    <mergeCell ref="K2:L2"/>
    <mergeCell ref="B43:E43"/>
    <mergeCell ref="B39:E39"/>
    <mergeCell ref="B29:E29"/>
    <mergeCell ref="B30:E30"/>
    <mergeCell ref="A5:L5"/>
    <mergeCell ref="B35:E35"/>
    <mergeCell ref="B36:E36"/>
    <mergeCell ref="B37:E37"/>
    <mergeCell ref="B38:E38"/>
    <mergeCell ref="B41:E41"/>
    <mergeCell ref="G43:H43"/>
    <mergeCell ref="I43:J43"/>
  </mergeCells>
  <pageMargins left="0.7" right="0.7" top="0.75" bottom="0.75" header="0.3" footer="0.3"/>
  <pageSetup paperSize="9" scale="49" fitToHeight="0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0"/>
  <sheetViews>
    <sheetView tabSelected="1" view="pageBreakPreview" zoomScaleNormal="100" zoomScaleSheetLayoutView="100" workbookViewId="0">
      <selection activeCell="K11" sqref="K11"/>
    </sheetView>
  </sheetViews>
  <sheetFormatPr defaultRowHeight="15" x14ac:dyDescent="0.25"/>
  <cols>
    <col min="1" max="1" width="20.7109375" customWidth="1"/>
    <col min="2" max="2" width="50.7109375" customWidth="1"/>
    <col min="3" max="4" width="15.7109375" customWidth="1"/>
    <col min="5" max="5" width="16.7109375" customWidth="1"/>
    <col min="6" max="6" width="15.7109375" customWidth="1"/>
    <col min="7" max="7" width="23.5703125" customWidth="1"/>
    <col min="8" max="9" width="10.7109375" customWidth="1"/>
    <col min="10" max="15" width="12.7109375" customWidth="1"/>
  </cols>
  <sheetData>
    <row r="1" spans="1:15" x14ac:dyDescent="0.25">
      <c r="L1" s="93" t="s">
        <v>31</v>
      </c>
      <c r="M1" s="93"/>
      <c r="N1" s="93"/>
      <c r="O1" s="93"/>
    </row>
    <row r="2" spans="1:15" x14ac:dyDescent="0.25">
      <c r="L2" t="s">
        <v>32</v>
      </c>
    </row>
    <row r="3" spans="1:15" x14ac:dyDescent="0.25">
      <c r="L3" s="22" t="s">
        <v>33</v>
      </c>
    </row>
    <row r="4" spans="1:15" x14ac:dyDescent="0.25">
      <c r="L4" s="92" t="s">
        <v>70</v>
      </c>
      <c r="M4" s="92"/>
      <c r="N4" s="92"/>
      <c r="O4" s="92"/>
    </row>
    <row r="5" spans="1:15" ht="37.5" customHeight="1" x14ac:dyDescent="0.25">
      <c r="L5" s="105" t="s">
        <v>89</v>
      </c>
      <c r="M5" s="105"/>
      <c r="N5" s="105"/>
      <c r="O5" s="105"/>
    </row>
    <row r="7" spans="1:15" x14ac:dyDescent="0.25">
      <c r="L7" s="90" t="s">
        <v>159</v>
      </c>
      <c r="M7" s="90"/>
      <c r="N7" s="90"/>
      <c r="O7" s="90"/>
    </row>
    <row r="8" spans="1:15" x14ac:dyDescent="0.25">
      <c r="L8" s="104" t="s">
        <v>90</v>
      </c>
      <c r="M8" s="104"/>
      <c r="N8" s="104"/>
      <c r="O8" s="104"/>
    </row>
    <row r="10" spans="1:15" x14ac:dyDescent="0.25">
      <c r="L10" s="55" t="s">
        <v>160</v>
      </c>
      <c r="M10" s="55"/>
      <c r="N10" s="55"/>
      <c r="O10" s="55"/>
    </row>
    <row r="11" spans="1:15" ht="21" x14ac:dyDescent="0.3">
      <c r="C11" s="23"/>
      <c r="D11" s="94" t="s">
        <v>88</v>
      </c>
      <c r="E11" s="94"/>
      <c r="F11" s="94"/>
      <c r="G11" s="94"/>
      <c r="H11" s="95" t="s">
        <v>158</v>
      </c>
      <c r="I11" s="95"/>
      <c r="J11" s="24"/>
    </row>
    <row r="12" spans="1:15" ht="18.75" x14ac:dyDescent="0.3">
      <c r="B12" s="21" t="s">
        <v>84</v>
      </c>
      <c r="C12" s="18">
        <f>РС!G7</f>
        <v>2017</v>
      </c>
      <c r="D12" s="19" t="s">
        <v>85</v>
      </c>
      <c r="E12" s="19"/>
      <c r="F12" s="18">
        <f>РС!I7</f>
        <v>2018</v>
      </c>
      <c r="G12" s="18" t="s">
        <v>87</v>
      </c>
      <c r="H12" s="18">
        <f>РС!K7</f>
        <v>2019</v>
      </c>
      <c r="I12" s="19" t="s">
        <v>86</v>
      </c>
    </row>
    <row r="14" spans="1:15" ht="15.75" thickBot="1" x14ac:dyDescent="0.3">
      <c r="O14" s="9" t="s">
        <v>34</v>
      </c>
    </row>
    <row r="15" spans="1:15" x14ac:dyDescent="0.25">
      <c r="A15" t="s">
        <v>71</v>
      </c>
      <c r="C15" s="92" t="str">
        <f>РС!A4</f>
        <v>Государственное автономное учреждение Тюменской области "Голышмановский межрайонный центр ветеринарии"</v>
      </c>
      <c r="D15" s="92"/>
      <c r="E15" s="92"/>
      <c r="F15" s="92"/>
      <c r="G15" s="92"/>
      <c r="H15" s="92"/>
      <c r="I15" s="92"/>
      <c r="J15" s="92"/>
      <c r="K15" s="92"/>
      <c r="N15" s="106" t="s">
        <v>83</v>
      </c>
      <c r="O15" s="107">
        <v>506001</v>
      </c>
    </row>
    <row r="16" spans="1:15" x14ac:dyDescent="0.25">
      <c r="N16" s="106"/>
      <c r="O16" s="108"/>
    </row>
    <row r="17" spans="1:15" x14ac:dyDescent="0.25">
      <c r="N17" s="20" t="s">
        <v>35</v>
      </c>
      <c r="O17" s="48">
        <v>43073</v>
      </c>
    </row>
    <row r="18" spans="1:15" x14ac:dyDescent="0.25">
      <c r="A18" t="s">
        <v>72</v>
      </c>
      <c r="N18" s="33"/>
      <c r="O18" s="27"/>
    </row>
    <row r="19" spans="1:15" ht="30" customHeight="1" x14ac:dyDescent="0.25">
      <c r="A19" s="118" t="s">
        <v>120</v>
      </c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20" t="s">
        <v>36</v>
      </c>
      <c r="O19" s="27" t="s">
        <v>155</v>
      </c>
    </row>
    <row r="20" spans="1:15" ht="15" customHeight="1" x14ac:dyDescent="0.25">
      <c r="A20" s="90" t="s">
        <v>121</v>
      </c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20" t="s">
        <v>36</v>
      </c>
      <c r="O20" s="27" t="s">
        <v>155</v>
      </c>
    </row>
    <row r="21" spans="1:15" x14ac:dyDescent="0.25">
      <c r="A21" t="s">
        <v>73</v>
      </c>
      <c r="C21" s="92" t="s">
        <v>74</v>
      </c>
      <c r="D21" s="92"/>
      <c r="E21" s="92"/>
      <c r="F21" s="92"/>
      <c r="G21" s="92"/>
      <c r="H21" s="92"/>
      <c r="I21" s="92"/>
      <c r="J21" s="92"/>
      <c r="K21" s="92"/>
      <c r="N21" s="20" t="s">
        <v>36</v>
      </c>
      <c r="O21" s="27"/>
    </row>
    <row r="22" spans="1:15" ht="15.75" thickBot="1" x14ac:dyDescent="0.3">
      <c r="C22" s="93" t="s">
        <v>82</v>
      </c>
      <c r="D22" s="93"/>
      <c r="E22" s="93"/>
      <c r="F22" s="93"/>
      <c r="G22" s="93"/>
      <c r="H22" s="93"/>
      <c r="I22" s="93"/>
      <c r="J22" s="93"/>
      <c r="K22" s="93"/>
      <c r="N22" s="1"/>
      <c r="O22" s="28"/>
    </row>
    <row r="24" spans="1:15" ht="22.5" customHeight="1" x14ac:dyDescent="0.3">
      <c r="A24" s="53" t="s">
        <v>81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</row>
    <row r="26" spans="1:15" ht="18.75" x14ac:dyDescent="0.3">
      <c r="F26" s="18" t="s">
        <v>80</v>
      </c>
      <c r="G26" s="19" t="s">
        <v>75</v>
      </c>
    </row>
    <row r="28" spans="1:15" ht="15" customHeight="1" x14ac:dyDescent="0.25">
      <c r="A28" t="s">
        <v>37</v>
      </c>
      <c r="C28" s="96" t="str">
        <f>РС!B9</f>
        <v>Проведение мероприятий по предупреждению и ликвидации заразных и иных болезней животных, включая сельскохозяйственных, домашних, зоопарковых и других животных, пушных зверей, птиц, рыб и пчел и их лечению</v>
      </c>
      <c r="D28" s="96"/>
      <c r="E28" s="96"/>
      <c r="F28" s="96"/>
      <c r="G28" s="96"/>
      <c r="H28" s="96"/>
      <c r="I28" s="96"/>
      <c r="J28" s="96"/>
      <c r="K28" s="96"/>
      <c r="L28" s="96"/>
      <c r="M28" s="98" t="s">
        <v>139</v>
      </c>
      <c r="N28" s="99"/>
      <c r="O28" s="115" t="s">
        <v>140</v>
      </c>
    </row>
    <row r="29" spans="1:15" x14ac:dyDescent="0.25"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8"/>
      <c r="N29" s="99"/>
      <c r="O29" s="116"/>
    </row>
    <row r="30" spans="1:15" x14ac:dyDescent="0.25">
      <c r="A30" t="s">
        <v>38</v>
      </c>
      <c r="C30" s="103" t="s">
        <v>76</v>
      </c>
      <c r="D30" s="103"/>
      <c r="E30" s="103"/>
      <c r="F30" s="103"/>
      <c r="G30" s="103"/>
      <c r="H30" s="103"/>
      <c r="I30" s="103"/>
      <c r="J30" s="103"/>
      <c r="K30" s="103"/>
      <c r="L30" s="103"/>
      <c r="M30" s="98"/>
      <c r="N30" s="99"/>
      <c r="O30" s="117"/>
    </row>
    <row r="32" spans="1:15" x14ac:dyDescent="0.25">
      <c r="A32" t="s">
        <v>39</v>
      </c>
    </row>
    <row r="33" spans="1:15" ht="18.75" x14ac:dyDescent="0.25">
      <c r="A33" t="s">
        <v>40</v>
      </c>
    </row>
    <row r="34" spans="1:15" ht="30" customHeight="1" x14ac:dyDescent="0.25">
      <c r="A34" s="87" t="s">
        <v>41</v>
      </c>
      <c r="B34" s="87" t="s">
        <v>42</v>
      </c>
      <c r="C34" s="87"/>
      <c r="D34" s="87"/>
      <c r="E34" s="87" t="s">
        <v>43</v>
      </c>
      <c r="F34" s="87"/>
      <c r="G34" s="63" t="s">
        <v>44</v>
      </c>
      <c r="H34" s="64"/>
      <c r="I34" s="64"/>
      <c r="J34" s="64"/>
      <c r="K34" s="64"/>
      <c r="L34" s="65"/>
      <c r="M34" s="87" t="s">
        <v>45</v>
      </c>
      <c r="N34" s="87"/>
      <c r="O34" s="87"/>
    </row>
    <row r="35" spans="1:15" ht="15" customHeight="1" x14ac:dyDescent="0.25">
      <c r="A35" s="87"/>
      <c r="B35" s="87"/>
      <c r="C35" s="87"/>
      <c r="D35" s="87"/>
      <c r="E35" s="87"/>
      <c r="F35" s="87"/>
      <c r="G35" s="109" t="s">
        <v>46</v>
      </c>
      <c r="H35" s="110"/>
      <c r="I35" s="110"/>
      <c r="J35" s="111"/>
      <c r="K35" s="87" t="s">
        <v>47</v>
      </c>
      <c r="L35" s="87"/>
      <c r="M35" s="8">
        <f>C12</f>
        <v>2017</v>
      </c>
      <c r="N35" s="8">
        <f>F12</f>
        <v>2018</v>
      </c>
      <c r="O35" s="8">
        <f>H12</f>
        <v>2019</v>
      </c>
    </row>
    <row r="36" spans="1:15" ht="15" customHeight="1" x14ac:dyDescent="0.25">
      <c r="A36" s="87"/>
      <c r="B36" s="87"/>
      <c r="C36" s="87"/>
      <c r="D36" s="87"/>
      <c r="E36" s="87"/>
      <c r="F36" s="87"/>
      <c r="G36" s="112"/>
      <c r="H36" s="96"/>
      <c r="I36" s="96"/>
      <c r="J36" s="99"/>
      <c r="K36" s="87"/>
      <c r="L36" s="87"/>
      <c r="M36" s="87" t="s">
        <v>48</v>
      </c>
      <c r="N36" s="87" t="s">
        <v>49</v>
      </c>
      <c r="O36" s="87" t="s">
        <v>50</v>
      </c>
    </row>
    <row r="37" spans="1:15" x14ac:dyDescent="0.25">
      <c r="A37" s="87"/>
      <c r="B37" s="87" t="s">
        <v>52</v>
      </c>
      <c r="C37" s="87" t="s">
        <v>52</v>
      </c>
      <c r="D37" s="87" t="s">
        <v>52</v>
      </c>
      <c r="E37" s="87" t="s">
        <v>52</v>
      </c>
      <c r="F37" s="87" t="s">
        <v>52</v>
      </c>
      <c r="G37" s="112"/>
      <c r="H37" s="96"/>
      <c r="I37" s="96"/>
      <c r="J37" s="99"/>
      <c r="K37" s="87" t="s">
        <v>63</v>
      </c>
      <c r="L37" s="87" t="s">
        <v>51</v>
      </c>
      <c r="M37" s="87"/>
      <c r="N37" s="87"/>
      <c r="O37" s="87"/>
    </row>
    <row r="38" spans="1:15" ht="15" customHeight="1" x14ac:dyDescent="0.25">
      <c r="A38" s="87"/>
      <c r="B38" s="87"/>
      <c r="C38" s="87"/>
      <c r="D38" s="87"/>
      <c r="E38" s="87"/>
      <c r="F38" s="87"/>
      <c r="G38" s="113"/>
      <c r="H38" s="97"/>
      <c r="I38" s="97"/>
      <c r="J38" s="114"/>
      <c r="K38" s="87"/>
      <c r="L38" s="87"/>
      <c r="M38" s="87"/>
      <c r="N38" s="87"/>
      <c r="O38" s="87"/>
    </row>
    <row r="39" spans="1:15" x14ac:dyDescent="0.25">
      <c r="A39" s="8">
        <v>1</v>
      </c>
      <c r="B39" s="8">
        <v>2</v>
      </c>
      <c r="C39" s="8">
        <v>3</v>
      </c>
      <c r="D39" s="8">
        <v>4</v>
      </c>
      <c r="E39" s="8">
        <v>5</v>
      </c>
      <c r="F39" s="8">
        <v>6</v>
      </c>
      <c r="G39" s="63">
        <v>7</v>
      </c>
      <c r="H39" s="64"/>
      <c r="I39" s="64"/>
      <c r="J39" s="65"/>
      <c r="K39" s="8">
        <v>8</v>
      </c>
      <c r="L39" s="8">
        <v>9</v>
      </c>
      <c r="M39" s="8">
        <v>10</v>
      </c>
      <c r="N39" s="8">
        <v>11</v>
      </c>
      <c r="O39" s="8">
        <v>12</v>
      </c>
    </row>
    <row r="40" spans="1:15" ht="60" customHeight="1" x14ac:dyDescent="0.25">
      <c r="A40" s="42" t="s">
        <v>147</v>
      </c>
      <c r="B40" s="8" t="str">
        <f>РС!C9</f>
        <v>Проведение плановых профилактических вакцинаций животных (птиц) против особо опасных болезней животных и болезней, общих для человека и животных (птиц)</v>
      </c>
      <c r="C40" s="8" t="str">
        <f>РС!D9</f>
        <v>На выезде</v>
      </c>
      <c r="D40" s="8"/>
      <c r="E40" s="8" t="str">
        <f>РС!E9</f>
        <v>вакцинация</v>
      </c>
      <c r="F40" s="8"/>
      <c r="G40" s="63" t="s">
        <v>77</v>
      </c>
      <c r="H40" s="64"/>
      <c r="I40" s="64"/>
      <c r="J40" s="65"/>
      <c r="K40" s="8" t="s">
        <v>91</v>
      </c>
      <c r="L40" s="8">
        <v>642</v>
      </c>
      <c r="M40" s="8" t="s">
        <v>127</v>
      </c>
      <c r="N40" s="8" t="s">
        <v>127</v>
      </c>
      <c r="O40" s="8" t="s">
        <v>127</v>
      </c>
    </row>
    <row r="41" spans="1:15" ht="60" customHeight="1" x14ac:dyDescent="0.25">
      <c r="A41" s="42" t="s">
        <v>148</v>
      </c>
      <c r="B41" s="8" t="str">
        <f>РС!C15</f>
        <v>Проведение плановых диагностических мероприятий на особо опасные болезни животных (птиц) и болезни, общие для человека и животных (птиц)</v>
      </c>
      <c r="C41" s="8" t="str">
        <f>РС!D15</f>
        <v>На выезде</v>
      </c>
      <c r="D41" s="8"/>
      <c r="E41" s="8" t="str">
        <f>РС!E15</f>
        <v>отбор проб</v>
      </c>
      <c r="F41" s="8"/>
      <c r="G41" s="63" t="s">
        <v>92</v>
      </c>
      <c r="H41" s="64"/>
      <c r="I41" s="64"/>
      <c r="J41" s="65"/>
      <c r="K41" s="8" t="s">
        <v>93</v>
      </c>
      <c r="L41" s="40">
        <v>744</v>
      </c>
      <c r="M41" s="8" t="s">
        <v>128</v>
      </c>
      <c r="N41" s="30" t="s">
        <v>128</v>
      </c>
      <c r="O41" s="30" t="s">
        <v>128</v>
      </c>
    </row>
    <row r="42" spans="1:15" ht="60" customHeight="1" x14ac:dyDescent="0.25">
      <c r="A42" s="42" t="s">
        <v>149</v>
      </c>
      <c r="B42" s="8" t="str">
        <f>РС!C21</f>
        <v>Проведение плановых диагностических мероприятий на особо опасные болезни животных (птиц) и болезни, общие для человека и животных (птиц)</v>
      </c>
      <c r="C42" s="8" t="str">
        <f>РС!D21</f>
        <v>На выезде</v>
      </c>
      <c r="D42" s="8"/>
      <c r="E42" s="8" t="str">
        <f>РС!E21</f>
        <v>диагностические мероприятия</v>
      </c>
      <c r="F42" s="8"/>
      <c r="G42" s="63" t="s">
        <v>94</v>
      </c>
      <c r="H42" s="64"/>
      <c r="I42" s="64"/>
      <c r="J42" s="65"/>
      <c r="K42" s="8" t="s">
        <v>91</v>
      </c>
      <c r="L42" s="40">
        <v>642</v>
      </c>
      <c r="M42" s="8" t="s">
        <v>127</v>
      </c>
      <c r="N42" s="30" t="s">
        <v>127</v>
      </c>
      <c r="O42" s="30" t="s">
        <v>127</v>
      </c>
    </row>
    <row r="43" spans="1:15" ht="75" customHeight="1" x14ac:dyDescent="0.25">
      <c r="A43" s="42" t="s">
        <v>150</v>
      </c>
      <c r="B43" s="8" t="str">
        <f>РС!C27</f>
        <v>Проведение плановых лабораторных исследований на особо опасные болезни животных (птиц), болезни, общие для человека и животных (птиц), включая отбор проб и их транспортировку</v>
      </c>
      <c r="C43" s="8" t="str">
        <f>РС!D27</f>
        <v>Стационар</v>
      </c>
      <c r="D43" s="8"/>
      <c r="E43" s="8" t="str">
        <f>РС!E27</f>
        <v>лабораторные исследования</v>
      </c>
      <c r="F43" s="8"/>
      <c r="G43" s="63" t="s">
        <v>95</v>
      </c>
      <c r="H43" s="64"/>
      <c r="I43" s="64"/>
      <c r="J43" s="65"/>
      <c r="K43" s="8" t="s">
        <v>96</v>
      </c>
      <c r="L43" s="8">
        <v>356</v>
      </c>
      <c r="M43" s="8" t="s">
        <v>129</v>
      </c>
      <c r="N43" s="8" t="s">
        <v>129</v>
      </c>
      <c r="O43" s="8" t="s">
        <v>129</v>
      </c>
    </row>
    <row r="44" spans="1:15" ht="15" customHeight="1" x14ac:dyDescent="0.25">
      <c r="A44" s="43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</row>
    <row r="45" spans="1:15" x14ac:dyDescent="0.25">
      <c r="A45" t="s">
        <v>78</v>
      </c>
      <c r="L45" s="4"/>
    </row>
    <row r="46" spans="1:15" x14ac:dyDescent="0.25">
      <c r="L46" s="44"/>
    </row>
    <row r="47" spans="1:15" x14ac:dyDescent="0.25">
      <c r="A47" t="s">
        <v>53</v>
      </c>
    </row>
    <row r="48" spans="1:15" ht="30" customHeight="1" x14ac:dyDescent="0.25">
      <c r="A48" s="87" t="s">
        <v>41</v>
      </c>
      <c r="B48" s="87" t="s">
        <v>42</v>
      </c>
      <c r="C48" s="87"/>
      <c r="D48" s="87"/>
      <c r="E48" s="87" t="s">
        <v>43</v>
      </c>
      <c r="F48" s="87"/>
      <c r="G48" s="87" t="s">
        <v>54</v>
      </c>
      <c r="H48" s="87"/>
      <c r="I48" s="87"/>
      <c r="J48" s="87" t="s">
        <v>55</v>
      </c>
      <c r="K48" s="87"/>
      <c r="L48" s="87"/>
      <c r="M48" s="87" t="s">
        <v>56</v>
      </c>
      <c r="N48" s="62"/>
      <c r="O48" s="62"/>
    </row>
    <row r="49" spans="1:15" x14ac:dyDescent="0.25">
      <c r="A49" s="87"/>
      <c r="B49" s="87"/>
      <c r="C49" s="87"/>
      <c r="D49" s="87"/>
      <c r="E49" s="87"/>
      <c r="F49" s="87"/>
      <c r="G49" s="87" t="s">
        <v>46</v>
      </c>
      <c r="H49" s="87" t="s">
        <v>47</v>
      </c>
      <c r="I49" s="87"/>
      <c r="J49" s="39">
        <f>M35</f>
        <v>2017</v>
      </c>
      <c r="K49" s="39">
        <f>N35</f>
        <v>2018</v>
      </c>
      <c r="L49" s="39">
        <f>O35</f>
        <v>2019</v>
      </c>
      <c r="M49" s="38">
        <f>J49</f>
        <v>2017</v>
      </c>
      <c r="N49" s="38">
        <f t="shared" ref="N49:N50" si="0">K49</f>
        <v>2018</v>
      </c>
      <c r="O49" s="38">
        <f t="shared" ref="O49:O50" si="1">L49</f>
        <v>2019</v>
      </c>
    </row>
    <row r="50" spans="1:15" x14ac:dyDescent="0.25">
      <c r="A50" s="87"/>
      <c r="B50" s="87"/>
      <c r="C50" s="87"/>
      <c r="D50" s="87"/>
      <c r="E50" s="87"/>
      <c r="F50" s="87"/>
      <c r="G50" s="87"/>
      <c r="H50" s="87"/>
      <c r="I50" s="87"/>
      <c r="J50" s="87" t="s">
        <v>48</v>
      </c>
      <c r="K50" s="87" t="s">
        <v>49</v>
      </c>
      <c r="L50" s="87" t="s">
        <v>50</v>
      </c>
      <c r="M50" s="87" t="str">
        <f>J50</f>
        <v>(очередной финансовый
год)</v>
      </c>
      <c r="N50" s="87" t="str">
        <f t="shared" si="0"/>
        <v>(1-й год планового периода)</v>
      </c>
      <c r="O50" s="87" t="str">
        <f t="shared" si="1"/>
        <v>(2-й год планового периода)</v>
      </c>
    </row>
    <row r="51" spans="1:15" x14ac:dyDescent="0.25">
      <c r="A51" s="87"/>
      <c r="B51" s="87" t="s">
        <v>52</v>
      </c>
      <c r="C51" s="87" t="s">
        <v>52</v>
      </c>
      <c r="D51" s="87" t="s">
        <v>52</v>
      </c>
      <c r="E51" s="87" t="s">
        <v>52</v>
      </c>
      <c r="F51" s="87" t="s">
        <v>52</v>
      </c>
      <c r="G51" s="87"/>
      <c r="H51" s="87" t="s">
        <v>63</v>
      </c>
      <c r="I51" s="87" t="s">
        <v>51</v>
      </c>
      <c r="J51" s="87"/>
      <c r="K51" s="87"/>
      <c r="L51" s="87"/>
      <c r="M51" s="87"/>
      <c r="N51" s="87"/>
      <c r="O51" s="87"/>
    </row>
    <row r="52" spans="1:15" ht="15" customHeight="1" x14ac:dyDescent="0.25">
      <c r="A52" s="87"/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</row>
    <row r="53" spans="1:15" x14ac:dyDescent="0.25">
      <c r="A53" s="39">
        <v>1</v>
      </c>
      <c r="B53" s="39">
        <v>2</v>
      </c>
      <c r="C53" s="39">
        <v>3</v>
      </c>
      <c r="D53" s="39">
        <v>4</v>
      </c>
      <c r="E53" s="39">
        <v>5</v>
      </c>
      <c r="F53" s="39">
        <v>6</v>
      </c>
      <c r="G53" s="39">
        <v>7</v>
      </c>
      <c r="H53" s="39">
        <v>8</v>
      </c>
      <c r="I53" s="39">
        <v>9</v>
      </c>
      <c r="J53" s="39">
        <v>10</v>
      </c>
      <c r="K53" s="39">
        <v>11</v>
      </c>
      <c r="L53" s="39">
        <v>12</v>
      </c>
      <c r="M53" s="38">
        <v>13</v>
      </c>
      <c r="N53" s="38">
        <v>14</v>
      </c>
      <c r="O53" s="38">
        <v>15</v>
      </c>
    </row>
    <row r="54" spans="1:15" ht="60" customHeight="1" x14ac:dyDescent="0.25">
      <c r="A54" s="37" t="s">
        <v>147</v>
      </c>
      <c r="B54" s="39" t="str">
        <f t="shared" ref="B54:C57" si="2">B40</f>
        <v>Проведение плановых профилактических вакцинаций животных (птиц) против особо опасных болезней животных и болезней, общих для человека и животных (птиц)</v>
      </c>
      <c r="C54" s="39" t="str">
        <f t="shared" si="2"/>
        <v>На выезде</v>
      </c>
      <c r="D54" s="39"/>
      <c r="E54" s="39" t="str">
        <f>E40</f>
        <v>вакцинация</v>
      </c>
      <c r="F54" s="39"/>
      <c r="G54" s="39" t="s">
        <v>97</v>
      </c>
      <c r="H54" s="39" t="s">
        <v>91</v>
      </c>
      <c r="I54" s="39">
        <v>642</v>
      </c>
      <c r="J54" s="26">
        <f>РС!G9+РС!H9</f>
        <v>51850</v>
      </c>
      <c r="K54" s="26">
        <f>РС!I9+РС!J9</f>
        <v>42750</v>
      </c>
      <c r="L54" s="26">
        <f>РС!K9+РС!L9</f>
        <v>42750</v>
      </c>
      <c r="M54" s="38" t="s">
        <v>102</v>
      </c>
      <c r="N54" s="38" t="s">
        <v>102</v>
      </c>
      <c r="O54" s="38" t="s">
        <v>102</v>
      </c>
    </row>
    <row r="55" spans="1:15" ht="60" customHeight="1" x14ac:dyDescent="0.25">
      <c r="A55" s="37" t="s">
        <v>148</v>
      </c>
      <c r="B55" s="39" t="str">
        <f t="shared" si="2"/>
        <v>Проведение плановых диагностических мероприятий на особо опасные болезни животных (птиц) и болезни, общие для человека и животных (птиц)</v>
      </c>
      <c r="C55" s="39" t="str">
        <f t="shared" si="2"/>
        <v>На выезде</v>
      </c>
      <c r="D55" s="39"/>
      <c r="E55" s="39" t="str">
        <f>E41</f>
        <v>отбор проб</v>
      </c>
      <c r="F55" s="39"/>
      <c r="G55" s="39" t="s">
        <v>98</v>
      </c>
      <c r="H55" s="39" t="s">
        <v>99</v>
      </c>
      <c r="I55" s="39">
        <v>796</v>
      </c>
      <c r="J55" s="26">
        <f>РС!G15+РС!H15</f>
        <v>12840</v>
      </c>
      <c r="K55" s="26">
        <f>РС!I15+РС!J15</f>
        <v>14040</v>
      </c>
      <c r="L55" s="26">
        <f>РС!K15+РС!L15</f>
        <v>14040</v>
      </c>
      <c r="M55" s="38" t="s">
        <v>102</v>
      </c>
      <c r="N55" s="38" t="s">
        <v>102</v>
      </c>
      <c r="O55" s="38" t="s">
        <v>102</v>
      </c>
    </row>
    <row r="56" spans="1:15" ht="60" customHeight="1" x14ac:dyDescent="0.25">
      <c r="A56" s="37" t="s">
        <v>149</v>
      </c>
      <c r="B56" s="39" t="str">
        <f t="shared" si="2"/>
        <v>Проведение плановых диагностических мероприятий на особо опасные болезни животных (птиц) и болезни, общие для человека и животных (птиц)</v>
      </c>
      <c r="C56" s="39" t="str">
        <f t="shared" si="2"/>
        <v>На выезде</v>
      </c>
      <c r="D56" s="39"/>
      <c r="E56" s="39" t="str">
        <f>E42</f>
        <v>диагностические мероприятия</v>
      </c>
      <c r="F56" s="39"/>
      <c r="G56" s="39" t="s">
        <v>100</v>
      </c>
      <c r="H56" s="39" t="s">
        <v>91</v>
      </c>
      <c r="I56" s="39">
        <v>642</v>
      </c>
      <c r="J56" s="26">
        <f>РС!G21+РС!H21</f>
        <v>31350</v>
      </c>
      <c r="K56" s="26">
        <f>РС!I21+РС!J21</f>
        <v>35650</v>
      </c>
      <c r="L56" s="26">
        <f>РС!K21+РС!L21</f>
        <v>35650</v>
      </c>
      <c r="M56" s="38" t="s">
        <v>102</v>
      </c>
      <c r="N56" s="38" t="s">
        <v>102</v>
      </c>
      <c r="O56" s="38" t="s">
        <v>102</v>
      </c>
    </row>
    <row r="57" spans="1:15" ht="60" customHeight="1" x14ac:dyDescent="0.25">
      <c r="A57" s="37" t="s">
        <v>150</v>
      </c>
      <c r="B57" s="8" t="str">
        <f t="shared" si="2"/>
        <v>Проведение плановых лабораторных исследований на особо опасные болезни животных (птиц), болезни, общие для человека и животных (птиц), включая отбор проб и их транспортировку</v>
      </c>
      <c r="C57" s="8" t="str">
        <f t="shared" si="2"/>
        <v>Стационар</v>
      </c>
      <c r="D57" s="8"/>
      <c r="E57" s="8" t="str">
        <f>E43</f>
        <v>лабораторные исследования</v>
      </c>
      <c r="F57" s="8"/>
      <c r="G57" s="8" t="s">
        <v>101</v>
      </c>
      <c r="H57" s="8" t="s">
        <v>91</v>
      </c>
      <c r="I57" s="8">
        <v>642</v>
      </c>
      <c r="J57" s="26">
        <f>РС!G27+РС!H27</f>
        <v>41719</v>
      </c>
      <c r="K57" s="26">
        <f>РС!I27+РС!J27</f>
        <v>44219</v>
      </c>
      <c r="L57" s="26">
        <f>РС!K27+РС!L27</f>
        <v>44219</v>
      </c>
      <c r="M57" s="3" t="s">
        <v>102</v>
      </c>
      <c r="N57" s="3" t="s">
        <v>102</v>
      </c>
      <c r="O57" s="3" t="s">
        <v>102</v>
      </c>
    </row>
    <row r="59" spans="1:15" x14ac:dyDescent="0.25">
      <c r="A59" t="s">
        <v>79</v>
      </c>
      <c r="L59" s="4"/>
    </row>
    <row r="61" spans="1:15" x14ac:dyDescent="0.25">
      <c r="A61" t="s">
        <v>57</v>
      </c>
    </row>
    <row r="62" spans="1:15" x14ac:dyDescent="0.25">
      <c r="A62" s="62" t="s">
        <v>58</v>
      </c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</row>
    <row r="63" spans="1:15" x14ac:dyDescent="0.25">
      <c r="A63" s="38" t="s">
        <v>59</v>
      </c>
      <c r="B63" s="38" t="s">
        <v>60</v>
      </c>
      <c r="C63" s="38" t="s">
        <v>61</v>
      </c>
      <c r="D63" s="38" t="s">
        <v>62</v>
      </c>
      <c r="E63" s="62" t="s">
        <v>63</v>
      </c>
      <c r="F63" s="62"/>
      <c r="G63" s="62"/>
      <c r="H63" s="62"/>
      <c r="I63" s="62"/>
      <c r="J63" s="62"/>
      <c r="K63" s="62"/>
      <c r="L63" s="62"/>
      <c r="M63" s="62"/>
      <c r="N63" s="62"/>
      <c r="O63" s="62"/>
    </row>
    <row r="64" spans="1:15" x14ac:dyDescent="0.25">
      <c r="A64" s="38">
        <v>1</v>
      </c>
      <c r="B64" s="38">
        <v>2</v>
      </c>
      <c r="C64" s="38">
        <v>3</v>
      </c>
      <c r="D64" s="38">
        <v>4</v>
      </c>
      <c r="E64" s="62">
        <v>5</v>
      </c>
      <c r="F64" s="62"/>
      <c r="G64" s="62"/>
      <c r="H64" s="62"/>
      <c r="I64" s="62"/>
      <c r="J64" s="62"/>
      <c r="K64" s="62"/>
      <c r="L64" s="62"/>
      <c r="M64" s="62"/>
      <c r="N64" s="62"/>
      <c r="O64" s="62"/>
    </row>
    <row r="65" spans="1:15" x14ac:dyDescent="0.25">
      <c r="A65" s="38" t="s">
        <v>102</v>
      </c>
      <c r="B65" s="38" t="s">
        <v>102</v>
      </c>
      <c r="C65" s="38" t="s">
        <v>102</v>
      </c>
      <c r="D65" s="38" t="s">
        <v>102</v>
      </c>
      <c r="E65" s="77" t="s">
        <v>102</v>
      </c>
      <c r="F65" s="78"/>
      <c r="G65" s="78"/>
      <c r="H65" s="78"/>
      <c r="I65" s="78"/>
      <c r="J65" s="78"/>
      <c r="K65" s="78"/>
      <c r="L65" s="78"/>
      <c r="M65" s="78"/>
      <c r="N65" s="78"/>
      <c r="O65" s="79"/>
    </row>
    <row r="67" spans="1:15" x14ac:dyDescent="0.25">
      <c r="A67" t="s">
        <v>64</v>
      </c>
    </row>
    <row r="68" spans="1:15" x14ac:dyDescent="0.25">
      <c r="A68" t="s">
        <v>65</v>
      </c>
    </row>
    <row r="69" spans="1:15" x14ac:dyDescent="0.25">
      <c r="A69" s="17" t="s">
        <v>115</v>
      </c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</row>
    <row r="70" spans="1:15" x14ac:dyDescent="0.25">
      <c r="A70" s="17" t="s">
        <v>116</v>
      </c>
    </row>
    <row r="71" spans="1:15" x14ac:dyDescent="0.25">
      <c r="A71" s="17" t="s">
        <v>117</v>
      </c>
    </row>
    <row r="73" spans="1:15" x14ac:dyDescent="0.25">
      <c r="A73" t="s">
        <v>66</v>
      </c>
    </row>
    <row r="74" spans="1:15" x14ac:dyDescent="0.25">
      <c r="A74" s="80" t="s">
        <v>67</v>
      </c>
      <c r="B74" s="80"/>
      <c r="C74" s="80"/>
      <c r="D74" s="80" t="s">
        <v>68</v>
      </c>
      <c r="E74" s="80"/>
      <c r="F74" s="80"/>
      <c r="G74" s="80"/>
      <c r="H74" s="80"/>
      <c r="I74" s="80"/>
      <c r="J74" s="80" t="s">
        <v>69</v>
      </c>
      <c r="K74" s="80"/>
      <c r="L74" s="80"/>
      <c r="M74" s="80"/>
      <c r="N74" s="80"/>
      <c r="O74" s="80"/>
    </row>
    <row r="75" spans="1:15" x14ac:dyDescent="0.25">
      <c r="A75" s="80">
        <v>1</v>
      </c>
      <c r="B75" s="80"/>
      <c r="C75" s="80"/>
      <c r="D75" s="80">
        <v>2</v>
      </c>
      <c r="E75" s="80"/>
      <c r="F75" s="80"/>
      <c r="G75" s="80"/>
      <c r="H75" s="80"/>
      <c r="I75" s="80"/>
      <c r="J75" s="80">
        <v>3</v>
      </c>
      <c r="K75" s="80"/>
      <c r="L75" s="80"/>
      <c r="M75" s="80"/>
      <c r="N75" s="80"/>
      <c r="O75" s="80"/>
    </row>
    <row r="76" spans="1:15" x14ac:dyDescent="0.25">
      <c r="A76" s="80" t="s">
        <v>123</v>
      </c>
      <c r="B76" s="80"/>
      <c r="C76" s="80"/>
      <c r="D76" s="80" t="s">
        <v>124</v>
      </c>
      <c r="E76" s="80"/>
      <c r="F76" s="80"/>
      <c r="G76" s="80"/>
      <c r="H76" s="80"/>
      <c r="I76" s="80"/>
      <c r="J76" s="81" t="s">
        <v>126</v>
      </c>
      <c r="K76" s="82"/>
      <c r="L76" s="82"/>
      <c r="M76" s="82"/>
      <c r="N76" s="82"/>
      <c r="O76" s="83"/>
    </row>
    <row r="77" spans="1:15" x14ac:dyDescent="0.25">
      <c r="A77" s="80" t="s">
        <v>125</v>
      </c>
      <c r="B77" s="80"/>
      <c r="C77" s="80"/>
      <c r="D77" s="80" t="s">
        <v>124</v>
      </c>
      <c r="E77" s="80"/>
      <c r="F77" s="80"/>
      <c r="G77" s="80"/>
      <c r="H77" s="80"/>
      <c r="I77" s="80"/>
      <c r="J77" s="84"/>
      <c r="K77" s="85"/>
      <c r="L77" s="85"/>
      <c r="M77" s="85"/>
      <c r="N77" s="85"/>
      <c r="O77" s="86"/>
    </row>
    <row r="78" spans="1:15" x14ac:dyDescent="0.25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</row>
    <row r="79" spans="1:15" x14ac:dyDescent="0.25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</row>
    <row r="80" spans="1:15" ht="18.75" x14ac:dyDescent="0.3">
      <c r="F80" s="18" t="s">
        <v>80</v>
      </c>
      <c r="G80" s="19" t="s">
        <v>103</v>
      </c>
    </row>
    <row r="82" spans="1:15" ht="15" customHeight="1" x14ac:dyDescent="0.25">
      <c r="A82" t="s">
        <v>37</v>
      </c>
      <c r="C82" s="96" t="str">
        <f>РС!B33</f>
        <v>Проведение мероприятий по защите населения от болезней, общих для человека и животных, и пищевых отравлений</v>
      </c>
      <c r="D82" s="96"/>
      <c r="E82" s="96"/>
      <c r="F82" s="96"/>
      <c r="G82" s="96"/>
      <c r="H82" s="96"/>
      <c r="I82" s="96"/>
      <c r="J82" s="96"/>
      <c r="K82" s="96"/>
      <c r="L82" s="96"/>
      <c r="M82" s="98" t="s">
        <v>139</v>
      </c>
      <c r="N82" s="99"/>
      <c r="O82" s="100" t="s">
        <v>141</v>
      </c>
    </row>
    <row r="83" spans="1:15" x14ac:dyDescent="0.25">
      <c r="C83" s="97"/>
      <c r="D83" s="97"/>
      <c r="E83" s="97"/>
      <c r="F83" s="97"/>
      <c r="G83" s="97"/>
      <c r="H83" s="97"/>
      <c r="I83" s="97"/>
      <c r="J83" s="97"/>
      <c r="K83" s="97"/>
      <c r="L83" s="97"/>
      <c r="M83" s="98"/>
      <c r="N83" s="99"/>
      <c r="O83" s="101"/>
    </row>
    <row r="84" spans="1:15" x14ac:dyDescent="0.25">
      <c r="A84" t="s">
        <v>38</v>
      </c>
      <c r="C84" s="103" t="s">
        <v>76</v>
      </c>
      <c r="D84" s="103"/>
      <c r="E84" s="103"/>
      <c r="F84" s="103"/>
      <c r="G84" s="103"/>
      <c r="H84" s="103"/>
      <c r="I84" s="103"/>
      <c r="J84" s="103"/>
      <c r="K84" s="103"/>
      <c r="L84" s="103"/>
      <c r="M84" s="98"/>
      <c r="N84" s="99"/>
      <c r="O84" s="102"/>
    </row>
    <row r="86" spans="1:15" x14ac:dyDescent="0.25">
      <c r="A86" t="s">
        <v>39</v>
      </c>
    </row>
    <row r="87" spans="1:15" ht="18.75" x14ac:dyDescent="0.25">
      <c r="A87" t="s">
        <v>40</v>
      </c>
    </row>
    <row r="88" spans="1:15" ht="30" customHeight="1" x14ac:dyDescent="0.25">
      <c r="A88" s="87" t="s">
        <v>41</v>
      </c>
      <c r="B88" s="87" t="s">
        <v>42</v>
      </c>
      <c r="C88" s="87"/>
      <c r="D88" s="87"/>
      <c r="E88" s="87" t="s">
        <v>43</v>
      </c>
      <c r="F88" s="87"/>
      <c r="G88" s="63" t="s">
        <v>44</v>
      </c>
      <c r="H88" s="64"/>
      <c r="I88" s="64"/>
      <c r="J88" s="64"/>
      <c r="K88" s="64"/>
      <c r="L88" s="65"/>
      <c r="M88" s="87" t="s">
        <v>45</v>
      </c>
      <c r="N88" s="87"/>
      <c r="O88" s="87"/>
    </row>
    <row r="89" spans="1:15" ht="15" customHeight="1" x14ac:dyDescent="0.25">
      <c r="A89" s="87"/>
      <c r="B89" s="87"/>
      <c r="C89" s="87"/>
      <c r="D89" s="87"/>
      <c r="E89" s="87"/>
      <c r="F89" s="87"/>
      <c r="G89" s="109" t="s">
        <v>46</v>
      </c>
      <c r="H89" s="110"/>
      <c r="I89" s="110"/>
      <c r="J89" s="111"/>
      <c r="K89" s="87" t="s">
        <v>47</v>
      </c>
      <c r="L89" s="87"/>
      <c r="M89" s="8">
        <f>C12</f>
        <v>2017</v>
      </c>
      <c r="N89" s="8">
        <f>F12</f>
        <v>2018</v>
      </c>
      <c r="O89" s="8">
        <f>H12</f>
        <v>2019</v>
      </c>
    </row>
    <row r="90" spans="1:15" ht="15" customHeight="1" x14ac:dyDescent="0.25">
      <c r="A90" s="87"/>
      <c r="B90" s="87"/>
      <c r="C90" s="87"/>
      <c r="D90" s="87"/>
      <c r="E90" s="87"/>
      <c r="F90" s="87"/>
      <c r="G90" s="112"/>
      <c r="H90" s="96"/>
      <c r="I90" s="96"/>
      <c r="J90" s="99"/>
      <c r="K90" s="87"/>
      <c r="L90" s="87"/>
      <c r="M90" s="87" t="s">
        <v>48</v>
      </c>
      <c r="N90" s="87" t="s">
        <v>49</v>
      </c>
      <c r="O90" s="87" t="s">
        <v>50</v>
      </c>
    </row>
    <row r="91" spans="1:15" x14ac:dyDescent="0.25">
      <c r="A91" s="87"/>
      <c r="B91" s="87" t="s">
        <v>52</v>
      </c>
      <c r="C91" s="87" t="s">
        <v>52</v>
      </c>
      <c r="D91" s="87" t="s">
        <v>52</v>
      </c>
      <c r="E91" s="87" t="s">
        <v>52</v>
      </c>
      <c r="F91" s="87" t="s">
        <v>52</v>
      </c>
      <c r="G91" s="112"/>
      <c r="H91" s="96"/>
      <c r="I91" s="96"/>
      <c r="J91" s="99"/>
      <c r="K91" s="87" t="s">
        <v>63</v>
      </c>
      <c r="L91" s="87" t="s">
        <v>51</v>
      </c>
      <c r="M91" s="87"/>
      <c r="N91" s="87"/>
      <c r="O91" s="87"/>
    </row>
    <row r="92" spans="1:15" ht="15" customHeight="1" x14ac:dyDescent="0.25">
      <c r="A92" s="87"/>
      <c r="B92" s="87"/>
      <c r="C92" s="87"/>
      <c r="D92" s="87"/>
      <c r="E92" s="87"/>
      <c r="F92" s="87"/>
      <c r="G92" s="113"/>
      <c r="H92" s="97"/>
      <c r="I92" s="97"/>
      <c r="J92" s="114"/>
      <c r="K92" s="87"/>
      <c r="L92" s="87"/>
      <c r="M92" s="87"/>
      <c r="N92" s="87"/>
      <c r="O92" s="87"/>
    </row>
    <row r="93" spans="1:15" x14ac:dyDescent="0.25">
      <c r="A93" s="8">
        <v>1</v>
      </c>
      <c r="B93" s="8">
        <v>2</v>
      </c>
      <c r="C93" s="8">
        <v>3</v>
      </c>
      <c r="D93" s="8">
        <v>4</v>
      </c>
      <c r="E93" s="8">
        <v>5</v>
      </c>
      <c r="F93" s="8">
        <v>6</v>
      </c>
      <c r="G93" s="63">
        <v>7</v>
      </c>
      <c r="H93" s="64"/>
      <c r="I93" s="64"/>
      <c r="J93" s="65"/>
      <c r="K93" s="8">
        <v>8</v>
      </c>
      <c r="L93" s="8">
        <v>9</v>
      </c>
      <c r="M93" s="8">
        <v>10</v>
      </c>
      <c r="N93" s="8">
        <v>11</v>
      </c>
      <c r="O93" s="8">
        <v>12</v>
      </c>
    </row>
    <row r="94" spans="1:15" ht="60" customHeight="1" x14ac:dyDescent="0.25">
      <c r="A94" s="37" t="s">
        <v>151</v>
      </c>
      <c r="B94" s="8" t="str">
        <f>РС!C33</f>
        <v>Проведение ветеринарно-санитарной экспертизы сырья и продукции животного происхождения на трихинеллез</v>
      </c>
      <c r="C94" s="8" t="str">
        <f>РС!D33</f>
        <v>Стационар</v>
      </c>
      <c r="D94" s="8"/>
      <c r="E94" s="8" t="str">
        <f>РС!E33</f>
        <v>лабораторные исследования</v>
      </c>
      <c r="F94" s="8"/>
      <c r="G94" s="63" t="s">
        <v>104</v>
      </c>
      <c r="H94" s="64"/>
      <c r="I94" s="64"/>
      <c r="J94" s="65"/>
      <c r="K94" s="8" t="s">
        <v>91</v>
      </c>
      <c r="L94" s="8">
        <v>642</v>
      </c>
      <c r="M94" s="8">
        <v>0</v>
      </c>
      <c r="N94" s="8">
        <v>0</v>
      </c>
      <c r="O94" s="8">
        <v>0</v>
      </c>
    </row>
    <row r="96" spans="1:15" x14ac:dyDescent="0.25">
      <c r="A96" t="s">
        <v>78</v>
      </c>
      <c r="L96" s="4"/>
    </row>
    <row r="98" spans="1:15" x14ac:dyDescent="0.25">
      <c r="A98" t="s">
        <v>53</v>
      </c>
    </row>
    <row r="99" spans="1:15" ht="30" customHeight="1" x14ac:dyDescent="0.25">
      <c r="A99" s="87" t="s">
        <v>41</v>
      </c>
      <c r="B99" s="87" t="s">
        <v>42</v>
      </c>
      <c r="C99" s="87"/>
      <c r="D99" s="87"/>
      <c r="E99" s="87" t="s">
        <v>43</v>
      </c>
      <c r="F99" s="87"/>
      <c r="G99" s="87" t="s">
        <v>54</v>
      </c>
      <c r="H99" s="87"/>
      <c r="I99" s="87"/>
      <c r="J99" s="87" t="s">
        <v>55</v>
      </c>
      <c r="K99" s="87"/>
      <c r="L99" s="87"/>
      <c r="M99" s="87" t="s">
        <v>56</v>
      </c>
      <c r="N99" s="62"/>
      <c r="O99" s="62"/>
    </row>
    <row r="100" spans="1:15" x14ac:dyDescent="0.25">
      <c r="A100" s="87"/>
      <c r="B100" s="87"/>
      <c r="C100" s="87"/>
      <c r="D100" s="87"/>
      <c r="E100" s="87"/>
      <c r="F100" s="87"/>
      <c r="G100" s="87" t="s">
        <v>46</v>
      </c>
      <c r="H100" s="87" t="s">
        <v>47</v>
      </c>
      <c r="I100" s="87"/>
      <c r="J100" s="8">
        <f>C12</f>
        <v>2017</v>
      </c>
      <c r="K100" s="8">
        <f>F12</f>
        <v>2018</v>
      </c>
      <c r="L100" s="8">
        <f>H12</f>
        <v>2019</v>
      </c>
      <c r="M100" s="3">
        <f>J100</f>
        <v>2017</v>
      </c>
      <c r="N100" s="3">
        <f t="shared" ref="N100:N101" si="3">K100</f>
        <v>2018</v>
      </c>
      <c r="O100" s="3">
        <f t="shared" ref="O100:O101" si="4">L100</f>
        <v>2019</v>
      </c>
    </row>
    <row r="101" spans="1:15" x14ac:dyDescent="0.25">
      <c r="A101" s="87"/>
      <c r="B101" s="87"/>
      <c r="C101" s="87"/>
      <c r="D101" s="87"/>
      <c r="E101" s="87"/>
      <c r="F101" s="87"/>
      <c r="G101" s="87"/>
      <c r="H101" s="87"/>
      <c r="I101" s="87"/>
      <c r="J101" s="87" t="s">
        <v>48</v>
      </c>
      <c r="K101" s="87" t="s">
        <v>49</v>
      </c>
      <c r="L101" s="87" t="s">
        <v>50</v>
      </c>
      <c r="M101" s="87" t="str">
        <f>J101</f>
        <v>(очередной финансовый
год)</v>
      </c>
      <c r="N101" s="87" t="str">
        <f t="shared" si="3"/>
        <v>(1-й год планового периода)</v>
      </c>
      <c r="O101" s="87" t="str">
        <f t="shared" si="4"/>
        <v>(2-й год планового периода)</v>
      </c>
    </row>
    <row r="102" spans="1:15" x14ac:dyDescent="0.25">
      <c r="A102" s="87"/>
      <c r="B102" s="87" t="s">
        <v>52</v>
      </c>
      <c r="C102" s="87" t="s">
        <v>52</v>
      </c>
      <c r="D102" s="87" t="s">
        <v>52</v>
      </c>
      <c r="E102" s="87" t="s">
        <v>52</v>
      </c>
      <c r="F102" s="87" t="s">
        <v>52</v>
      </c>
      <c r="G102" s="87"/>
      <c r="H102" s="87" t="s">
        <v>63</v>
      </c>
      <c r="I102" s="87" t="s">
        <v>51</v>
      </c>
      <c r="J102" s="87"/>
      <c r="K102" s="87"/>
      <c r="L102" s="87"/>
      <c r="M102" s="87"/>
      <c r="N102" s="87"/>
      <c r="O102" s="87"/>
    </row>
    <row r="103" spans="1:15" ht="15" customHeight="1" x14ac:dyDescent="0.25">
      <c r="A103" s="87"/>
      <c r="B103" s="87"/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</row>
    <row r="104" spans="1:15" x14ac:dyDescent="0.25">
      <c r="A104" s="8">
        <v>1</v>
      </c>
      <c r="B104" s="8">
        <v>2</v>
      </c>
      <c r="C104" s="8">
        <v>3</v>
      </c>
      <c r="D104" s="8">
        <v>4</v>
      </c>
      <c r="E104" s="8">
        <v>5</v>
      </c>
      <c r="F104" s="8">
        <v>6</v>
      </c>
      <c r="G104" s="8">
        <v>7</v>
      </c>
      <c r="H104" s="8">
        <v>8</v>
      </c>
      <c r="I104" s="8">
        <v>9</v>
      </c>
      <c r="J104" s="8">
        <v>10</v>
      </c>
      <c r="K104" s="8">
        <v>11</v>
      </c>
      <c r="L104" s="8">
        <v>12</v>
      </c>
      <c r="M104" s="3">
        <v>13</v>
      </c>
      <c r="N104" s="3">
        <v>14</v>
      </c>
      <c r="O104" s="3">
        <v>15</v>
      </c>
    </row>
    <row r="105" spans="1:15" ht="60" customHeight="1" x14ac:dyDescent="0.25">
      <c r="A105" s="37" t="s">
        <v>151</v>
      </c>
      <c r="B105" s="8" t="str">
        <f>B94</f>
        <v>Проведение ветеринарно-санитарной экспертизы сырья и продукции животного происхождения на трихинеллез</v>
      </c>
      <c r="C105" s="8" t="str">
        <f>C94</f>
        <v>Стационар</v>
      </c>
      <c r="D105" s="8"/>
      <c r="E105" s="8" t="str">
        <f>E94</f>
        <v>лабораторные исследования</v>
      </c>
      <c r="F105" s="8"/>
      <c r="G105" s="8" t="s">
        <v>101</v>
      </c>
      <c r="H105" s="8" t="s">
        <v>91</v>
      </c>
      <c r="I105" s="8">
        <v>642</v>
      </c>
      <c r="J105" s="26">
        <f>РС!G33+РС!H33</f>
        <v>650</v>
      </c>
      <c r="K105" s="26">
        <f>РС!I33+РС!J33</f>
        <v>1050</v>
      </c>
      <c r="L105" s="26">
        <f>РС!K33+РС!L33</f>
        <v>1050</v>
      </c>
      <c r="M105" s="3" t="s">
        <v>102</v>
      </c>
      <c r="N105" s="3" t="s">
        <v>102</v>
      </c>
      <c r="O105" s="3" t="s">
        <v>102</v>
      </c>
    </row>
    <row r="107" spans="1:15" x14ac:dyDescent="0.25">
      <c r="A107" t="s">
        <v>79</v>
      </c>
      <c r="L107" s="4"/>
    </row>
    <row r="109" spans="1:15" x14ac:dyDescent="0.25">
      <c r="A109" t="s">
        <v>57</v>
      </c>
    </row>
    <row r="110" spans="1:15" x14ac:dyDescent="0.25">
      <c r="A110" s="62" t="s">
        <v>58</v>
      </c>
      <c r="B110" s="62"/>
      <c r="C110" s="62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62"/>
    </row>
    <row r="111" spans="1:15" x14ac:dyDescent="0.25">
      <c r="A111" s="3" t="s">
        <v>59</v>
      </c>
      <c r="B111" s="3" t="s">
        <v>60</v>
      </c>
      <c r="C111" s="3" t="s">
        <v>61</v>
      </c>
      <c r="D111" s="3" t="s">
        <v>62</v>
      </c>
      <c r="E111" s="62" t="s">
        <v>63</v>
      </c>
      <c r="F111" s="62"/>
      <c r="G111" s="62"/>
      <c r="H111" s="62"/>
      <c r="I111" s="62"/>
      <c r="J111" s="62"/>
      <c r="K111" s="62"/>
      <c r="L111" s="62"/>
      <c r="M111" s="62"/>
      <c r="N111" s="62"/>
      <c r="O111" s="62"/>
    </row>
    <row r="112" spans="1:15" x14ac:dyDescent="0.25">
      <c r="A112" s="3">
        <v>1</v>
      </c>
      <c r="B112" s="3">
        <v>2</v>
      </c>
      <c r="C112" s="3">
        <v>3</v>
      </c>
      <c r="D112" s="3">
        <v>4</v>
      </c>
      <c r="E112" s="62">
        <v>5</v>
      </c>
      <c r="F112" s="62"/>
      <c r="G112" s="62"/>
      <c r="H112" s="62"/>
      <c r="I112" s="62"/>
      <c r="J112" s="62"/>
      <c r="K112" s="62"/>
      <c r="L112" s="62"/>
      <c r="M112" s="62"/>
      <c r="N112" s="62"/>
      <c r="O112" s="62"/>
    </row>
    <row r="113" spans="1:15" x14ac:dyDescent="0.25">
      <c r="A113" s="3" t="s">
        <v>102</v>
      </c>
      <c r="B113" s="3" t="s">
        <v>102</v>
      </c>
      <c r="C113" s="3" t="s">
        <v>102</v>
      </c>
      <c r="D113" s="3" t="s">
        <v>102</v>
      </c>
      <c r="E113" s="77" t="s">
        <v>102</v>
      </c>
      <c r="F113" s="78"/>
      <c r="G113" s="78"/>
      <c r="H113" s="78"/>
      <c r="I113" s="78"/>
      <c r="J113" s="78"/>
      <c r="K113" s="78"/>
      <c r="L113" s="78"/>
      <c r="M113" s="78"/>
      <c r="N113" s="78"/>
      <c r="O113" s="79"/>
    </row>
    <row r="115" spans="1:15" x14ac:dyDescent="0.25">
      <c r="A115" t="s">
        <v>64</v>
      </c>
    </row>
    <row r="116" spans="1:15" x14ac:dyDescent="0.25">
      <c r="A116" t="s">
        <v>65</v>
      </c>
    </row>
    <row r="117" spans="1:15" x14ac:dyDescent="0.25">
      <c r="A117" s="17" t="s">
        <v>115</v>
      </c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</row>
    <row r="118" spans="1:15" x14ac:dyDescent="0.25">
      <c r="A118" s="17" t="s">
        <v>116</v>
      </c>
    </row>
    <row r="119" spans="1:15" x14ac:dyDescent="0.25">
      <c r="A119" s="17" t="s">
        <v>118</v>
      </c>
    </row>
    <row r="121" spans="1:15" x14ac:dyDescent="0.25">
      <c r="A121" t="s">
        <v>66</v>
      </c>
    </row>
    <row r="122" spans="1:15" x14ac:dyDescent="0.25">
      <c r="A122" s="80" t="s">
        <v>67</v>
      </c>
      <c r="B122" s="80"/>
      <c r="C122" s="80"/>
      <c r="D122" s="80" t="s">
        <v>68</v>
      </c>
      <c r="E122" s="80"/>
      <c r="F122" s="80"/>
      <c r="G122" s="80"/>
      <c r="H122" s="80"/>
      <c r="I122" s="80"/>
      <c r="J122" s="80" t="s">
        <v>69</v>
      </c>
      <c r="K122" s="80"/>
      <c r="L122" s="80"/>
      <c r="M122" s="80"/>
      <c r="N122" s="80"/>
      <c r="O122" s="80"/>
    </row>
    <row r="123" spans="1:15" x14ac:dyDescent="0.25">
      <c r="A123" s="80">
        <v>1</v>
      </c>
      <c r="B123" s="80"/>
      <c r="C123" s="80"/>
      <c r="D123" s="80">
        <v>2</v>
      </c>
      <c r="E123" s="80"/>
      <c r="F123" s="80"/>
      <c r="G123" s="80"/>
      <c r="H123" s="80"/>
      <c r="I123" s="80"/>
      <c r="J123" s="80">
        <v>3</v>
      </c>
      <c r="K123" s="80"/>
      <c r="L123" s="80"/>
      <c r="M123" s="80"/>
      <c r="N123" s="80"/>
      <c r="O123" s="80"/>
    </row>
    <row r="124" spans="1:15" x14ac:dyDescent="0.25">
      <c r="A124" s="80" t="s">
        <v>123</v>
      </c>
      <c r="B124" s="80"/>
      <c r="C124" s="80"/>
      <c r="D124" s="80" t="s">
        <v>124</v>
      </c>
      <c r="E124" s="80"/>
      <c r="F124" s="80"/>
      <c r="G124" s="80"/>
      <c r="H124" s="80"/>
      <c r="I124" s="80"/>
      <c r="J124" s="81" t="s">
        <v>126</v>
      </c>
      <c r="K124" s="82"/>
      <c r="L124" s="82"/>
      <c r="M124" s="82"/>
      <c r="N124" s="82"/>
      <c r="O124" s="83"/>
    </row>
    <row r="125" spans="1:15" x14ac:dyDescent="0.25">
      <c r="A125" s="80" t="s">
        <v>125</v>
      </c>
      <c r="B125" s="80"/>
      <c r="C125" s="80"/>
      <c r="D125" s="80" t="s">
        <v>124</v>
      </c>
      <c r="E125" s="80"/>
      <c r="F125" s="80"/>
      <c r="G125" s="80"/>
      <c r="H125" s="80"/>
      <c r="I125" s="80"/>
      <c r="J125" s="84"/>
      <c r="K125" s="85"/>
      <c r="L125" s="85"/>
      <c r="M125" s="85"/>
      <c r="N125" s="85"/>
      <c r="O125" s="86"/>
    </row>
    <row r="126" spans="1:15" x14ac:dyDescent="0.25">
      <c r="A126" s="25"/>
      <c r="B126" s="25"/>
      <c r="C126" s="25"/>
      <c r="D126" s="25"/>
      <c r="E126" s="25"/>
      <c r="F126" s="25"/>
      <c r="G126" s="25"/>
      <c r="H126" s="25"/>
      <c r="I126" s="25"/>
      <c r="J126" s="31"/>
      <c r="K126" s="31"/>
      <c r="L126" s="31"/>
      <c r="M126" s="31"/>
      <c r="N126" s="31"/>
      <c r="O126" s="31"/>
    </row>
    <row r="127" spans="1:15" ht="18.75" customHeight="1" x14ac:dyDescent="0.3">
      <c r="A127" s="53" t="s">
        <v>132</v>
      </c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</row>
    <row r="128" spans="1:15" ht="18.75" customHeight="1" x14ac:dyDescent="0.3">
      <c r="A128" s="29"/>
      <c r="B128" s="29"/>
      <c r="C128" s="29"/>
      <c r="D128" s="29"/>
      <c r="E128" s="29"/>
      <c r="F128" s="29" t="s">
        <v>102</v>
      </c>
      <c r="G128" s="29"/>
      <c r="H128" s="29"/>
      <c r="I128" s="29"/>
      <c r="J128" s="29"/>
      <c r="K128" s="29"/>
      <c r="L128" s="29"/>
      <c r="M128" s="29"/>
      <c r="N128" s="29"/>
      <c r="O128" s="29"/>
    </row>
    <row r="129" spans="1:15" ht="18.75" customHeight="1" x14ac:dyDescent="0.3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</row>
    <row r="130" spans="1:15" ht="18.75" customHeight="1" x14ac:dyDescent="0.3">
      <c r="A130" s="53" t="s">
        <v>131</v>
      </c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</row>
    <row r="131" spans="1:15" x14ac:dyDescent="0.25">
      <c r="A131" t="s">
        <v>105</v>
      </c>
    </row>
    <row r="132" spans="1:15" x14ac:dyDescent="0.25">
      <c r="A132" t="s">
        <v>156</v>
      </c>
    </row>
    <row r="134" spans="1:15" x14ac:dyDescent="0.25">
      <c r="A134" t="s">
        <v>106</v>
      </c>
    </row>
    <row r="136" spans="1:15" x14ac:dyDescent="0.25">
      <c r="A136" t="s">
        <v>107</v>
      </c>
    </row>
    <row r="137" spans="1:15" ht="30" customHeight="1" x14ac:dyDescent="0.25">
      <c r="A137" s="62" t="s">
        <v>108</v>
      </c>
      <c r="B137" s="62"/>
      <c r="C137" s="62"/>
      <c r="D137" s="62" t="s">
        <v>109</v>
      </c>
      <c r="E137" s="62"/>
      <c r="F137" s="62"/>
      <c r="G137" s="62"/>
      <c r="H137" s="62"/>
      <c r="I137" s="62"/>
      <c r="J137" s="89" t="s">
        <v>110</v>
      </c>
      <c r="K137" s="89"/>
      <c r="L137" s="89"/>
      <c r="M137" s="89"/>
      <c r="N137" s="89"/>
      <c r="O137" s="89"/>
    </row>
    <row r="138" spans="1:15" x14ac:dyDescent="0.25">
      <c r="A138" s="62">
        <v>1</v>
      </c>
      <c r="B138" s="62"/>
      <c r="C138" s="62"/>
      <c r="D138" s="62">
        <v>2</v>
      </c>
      <c r="E138" s="62"/>
      <c r="F138" s="62"/>
      <c r="G138" s="62"/>
      <c r="H138" s="62"/>
      <c r="I138" s="62"/>
      <c r="J138" s="87">
        <v>3</v>
      </c>
      <c r="K138" s="87"/>
      <c r="L138" s="87"/>
      <c r="M138" s="87"/>
      <c r="N138" s="87"/>
      <c r="O138" s="87"/>
    </row>
    <row r="139" spans="1:15" ht="45" customHeight="1" x14ac:dyDescent="0.25">
      <c r="A139" s="63" t="s">
        <v>138</v>
      </c>
      <c r="B139" s="64"/>
      <c r="C139" s="65"/>
      <c r="D139" s="87" t="s">
        <v>136</v>
      </c>
      <c r="E139" s="62"/>
      <c r="F139" s="62"/>
      <c r="G139" s="62"/>
      <c r="H139" s="62"/>
      <c r="I139" s="62"/>
      <c r="J139" s="62" t="s">
        <v>70</v>
      </c>
      <c r="K139" s="62"/>
      <c r="L139" s="62"/>
      <c r="M139" s="62"/>
      <c r="N139" s="62"/>
      <c r="O139" s="62"/>
    </row>
    <row r="140" spans="1:15" ht="45" customHeight="1" x14ac:dyDescent="0.25">
      <c r="A140" s="63" t="s">
        <v>137</v>
      </c>
      <c r="B140" s="64"/>
      <c r="C140" s="65"/>
      <c r="D140" s="62" t="s">
        <v>119</v>
      </c>
      <c r="E140" s="62"/>
      <c r="F140" s="62"/>
      <c r="G140" s="62"/>
      <c r="H140" s="62"/>
      <c r="I140" s="62"/>
      <c r="J140" s="62" t="s">
        <v>70</v>
      </c>
      <c r="K140" s="62"/>
      <c r="L140" s="62"/>
      <c r="M140" s="62"/>
      <c r="N140" s="62"/>
      <c r="O140" s="62"/>
    </row>
    <row r="142" spans="1:15" x14ac:dyDescent="0.25">
      <c r="A142" t="s">
        <v>111</v>
      </c>
    </row>
    <row r="143" spans="1:15" x14ac:dyDescent="0.25">
      <c r="A143" t="s">
        <v>112</v>
      </c>
      <c r="E143" t="s">
        <v>119</v>
      </c>
    </row>
    <row r="144" spans="1:15" ht="45" customHeight="1" x14ac:dyDescent="0.25">
      <c r="A144" s="36" t="s">
        <v>113</v>
      </c>
      <c r="E144" s="91" t="s">
        <v>133</v>
      </c>
      <c r="F144" s="91"/>
      <c r="G144" s="91"/>
      <c r="H144" s="91"/>
      <c r="I144" s="91"/>
      <c r="J144" s="91"/>
      <c r="K144" s="91"/>
      <c r="L144" s="91"/>
      <c r="M144" s="91"/>
      <c r="N144" s="91"/>
      <c r="O144" s="91"/>
    </row>
    <row r="145" spans="1:15" ht="30" customHeight="1" x14ac:dyDescent="0.25">
      <c r="A145" s="36" t="s">
        <v>114</v>
      </c>
      <c r="E145" s="91" t="s">
        <v>134</v>
      </c>
      <c r="F145" s="91"/>
      <c r="G145" s="91"/>
      <c r="H145" s="91"/>
      <c r="I145" s="91"/>
      <c r="J145" s="91"/>
      <c r="K145" s="91"/>
      <c r="L145" s="91"/>
      <c r="M145" s="91"/>
      <c r="N145" s="91"/>
      <c r="O145" s="91"/>
    </row>
    <row r="147" spans="1:15" ht="17.25" x14ac:dyDescent="0.25">
      <c r="A147" t="s">
        <v>130</v>
      </c>
    </row>
    <row r="148" spans="1:15" x14ac:dyDescent="0.25">
      <c r="A148" s="90" t="s">
        <v>122</v>
      </c>
      <c r="B148" s="90"/>
      <c r="C148" s="90"/>
      <c r="D148" s="90"/>
      <c r="E148" s="90"/>
      <c r="F148" s="90"/>
      <c r="G148" s="90"/>
      <c r="H148" s="90"/>
      <c r="I148" s="90"/>
      <c r="J148" s="90"/>
      <c r="K148" s="90"/>
      <c r="L148" s="34">
        <v>0.05</v>
      </c>
    </row>
    <row r="149" spans="1:15" x14ac:dyDescent="0.25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5"/>
    </row>
    <row r="150" spans="1:15" ht="90" customHeight="1" x14ac:dyDescent="0.25">
      <c r="A150" s="88" t="s">
        <v>146</v>
      </c>
      <c r="B150" s="88"/>
      <c r="C150" s="88"/>
      <c r="D150" s="88"/>
      <c r="E150" s="88"/>
      <c r="F150" s="88"/>
      <c r="G150" s="88"/>
      <c r="H150" s="88"/>
      <c r="I150" s="88"/>
      <c r="J150" s="88"/>
      <c r="K150" s="88"/>
      <c r="L150" s="88"/>
      <c r="M150" s="88"/>
      <c r="N150" s="88"/>
      <c r="O150" s="88"/>
    </row>
  </sheetData>
  <mergeCells count="155">
    <mergeCell ref="B34:D36"/>
    <mergeCell ref="E34:F36"/>
    <mergeCell ref="C30:L30"/>
    <mergeCell ref="G34:L34"/>
    <mergeCell ref="G35:J38"/>
    <mergeCell ref="C15:K15"/>
    <mergeCell ref="G42:J42"/>
    <mergeCell ref="G43:J43"/>
    <mergeCell ref="O28:O30"/>
    <mergeCell ref="M28:N30"/>
    <mergeCell ref="C28:L29"/>
    <mergeCell ref="G39:J39"/>
    <mergeCell ref="G40:J40"/>
    <mergeCell ref="G41:J41"/>
    <mergeCell ref="M34:O34"/>
    <mergeCell ref="M36:M38"/>
    <mergeCell ref="N36:N38"/>
    <mergeCell ref="O36:O38"/>
    <mergeCell ref="K35:L36"/>
    <mergeCell ref="K37:K38"/>
    <mergeCell ref="L37:L38"/>
    <mergeCell ref="A19:M19"/>
    <mergeCell ref="A20:M20"/>
    <mergeCell ref="B37:B38"/>
    <mergeCell ref="C37:C38"/>
    <mergeCell ref="D37:D38"/>
    <mergeCell ref="E37:E38"/>
    <mergeCell ref="F37:F38"/>
    <mergeCell ref="A34:A38"/>
    <mergeCell ref="M88:O88"/>
    <mergeCell ref="G89:J92"/>
    <mergeCell ref="K89:L90"/>
    <mergeCell ref="M90:M92"/>
    <mergeCell ref="N90:N92"/>
    <mergeCell ref="O90:O92"/>
    <mergeCell ref="L91:L92"/>
    <mergeCell ref="B91:B92"/>
    <mergeCell ref="C91:C92"/>
    <mergeCell ref="D91:D92"/>
    <mergeCell ref="E91:E92"/>
    <mergeCell ref="F91:F92"/>
    <mergeCell ref="K91:K92"/>
    <mergeCell ref="A88:A92"/>
    <mergeCell ref="B88:D90"/>
    <mergeCell ref="E88:F90"/>
    <mergeCell ref="G88:L88"/>
    <mergeCell ref="M48:O48"/>
    <mergeCell ref="G49:G52"/>
    <mergeCell ref="L4:O4"/>
    <mergeCell ref="L1:O1"/>
    <mergeCell ref="D11:G11"/>
    <mergeCell ref="H11:I11"/>
    <mergeCell ref="C82:L83"/>
    <mergeCell ref="M82:N84"/>
    <mergeCell ref="O82:O84"/>
    <mergeCell ref="C84:L84"/>
    <mergeCell ref="L10:O10"/>
    <mergeCell ref="L8:O8"/>
    <mergeCell ref="L7:O7"/>
    <mergeCell ref="L5:O5"/>
    <mergeCell ref="A24:O24"/>
    <mergeCell ref="C22:K22"/>
    <mergeCell ref="N15:N16"/>
    <mergeCell ref="O15:O16"/>
    <mergeCell ref="C21:K21"/>
    <mergeCell ref="A62:O62"/>
    <mergeCell ref="E63:O63"/>
    <mergeCell ref="A48:A52"/>
    <mergeCell ref="B48:D50"/>
    <mergeCell ref="E48:F50"/>
    <mergeCell ref="G48:I48"/>
    <mergeCell ref="J48:L48"/>
    <mergeCell ref="J122:O122"/>
    <mergeCell ref="L101:L103"/>
    <mergeCell ref="M101:M103"/>
    <mergeCell ref="N101:N103"/>
    <mergeCell ref="O101:O103"/>
    <mergeCell ref="B102:B103"/>
    <mergeCell ref="G93:J93"/>
    <mergeCell ref="G94:J94"/>
    <mergeCell ref="A99:A103"/>
    <mergeCell ref="B99:D101"/>
    <mergeCell ref="E99:F101"/>
    <mergeCell ref="G99:I99"/>
    <mergeCell ref="J99:L99"/>
    <mergeCell ref="C102:C103"/>
    <mergeCell ref="D102:D103"/>
    <mergeCell ref="E102:E103"/>
    <mergeCell ref="F102:F103"/>
    <mergeCell ref="H102:H103"/>
    <mergeCell ref="A150:O150"/>
    <mergeCell ref="A130:O130"/>
    <mergeCell ref="A137:C137"/>
    <mergeCell ref="D137:I137"/>
    <mergeCell ref="J137:O137"/>
    <mergeCell ref="A140:C140"/>
    <mergeCell ref="D140:I140"/>
    <mergeCell ref="J140:O140"/>
    <mergeCell ref="A139:C139"/>
    <mergeCell ref="D139:I139"/>
    <mergeCell ref="J139:O139"/>
    <mergeCell ref="A148:K148"/>
    <mergeCell ref="E144:O144"/>
    <mergeCell ref="E145:O145"/>
    <mergeCell ref="A125:C125"/>
    <mergeCell ref="D125:I125"/>
    <mergeCell ref="J124:O125"/>
    <mergeCell ref="A127:O127"/>
    <mergeCell ref="A138:C138"/>
    <mergeCell ref="D138:I138"/>
    <mergeCell ref="J138:O138"/>
    <mergeCell ref="M99:O99"/>
    <mergeCell ref="G100:G103"/>
    <mergeCell ref="H100:I101"/>
    <mergeCell ref="J101:J103"/>
    <mergeCell ref="K101:K103"/>
    <mergeCell ref="A123:C123"/>
    <mergeCell ref="D123:I123"/>
    <mergeCell ref="J123:O123"/>
    <mergeCell ref="A124:C124"/>
    <mergeCell ref="D124:I124"/>
    <mergeCell ref="I102:I103"/>
    <mergeCell ref="A110:O110"/>
    <mergeCell ref="E111:O111"/>
    <mergeCell ref="E112:O112"/>
    <mergeCell ref="E113:O113"/>
    <mergeCell ref="A122:C122"/>
    <mergeCell ref="D122:I122"/>
    <mergeCell ref="H49:I50"/>
    <mergeCell ref="J50:J52"/>
    <mergeCell ref="K50:K52"/>
    <mergeCell ref="L50:L52"/>
    <mergeCell ref="M50:M52"/>
    <mergeCell ref="N50:N52"/>
    <mergeCell ref="O50:O52"/>
    <mergeCell ref="B51:B52"/>
    <mergeCell ref="C51:C52"/>
    <mergeCell ref="D51:D52"/>
    <mergeCell ref="E51:E52"/>
    <mergeCell ref="F51:F52"/>
    <mergeCell ref="H51:H52"/>
    <mergeCell ref="I51:I52"/>
    <mergeCell ref="E64:O64"/>
    <mergeCell ref="E65:O65"/>
    <mergeCell ref="A74:C74"/>
    <mergeCell ref="D74:I74"/>
    <mergeCell ref="J74:O74"/>
    <mergeCell ref="A75:C75"/>
    <mergeCell ref="D75:I75"/>
    <mergeCell ref="J75:O75"/>
    <mergeCell ref="A76:C76"/>
    <mergeCell ref="D76:I76"/>
    <mergeCell ref="J76:O77"/>
    <mergeCell ref="A77:C77"/>
    <mergeCell ref="D77:I77"/>
  </mergeCells>
  <pageMargins left="0.70866141732283472" right="0.70866141732283472" top="0.74803149606299213" bottom="0.35433070866141736" header="0.11811023622047245" footer="0.11811023622047245"/>
  <pageSetup paperSize="9" scale="51" fitToHeight="3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РС</vt:lpstr>
      <vt:lpstr>ГЗ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Роман Николаевич</dc:creator>
  <cp:lastModifiedBy>Роман Николаевич</cp:lastModifiedBy>
  <cp:lastPrinted>2017-06-26T04:53:05Z</cp:lastPrinted>
  <dcterms:created xsi:type="dcterms:W3CDTF">2015-12-15T04:41:40Z</dcterms:created>
  <dcterms:modified xsi:type="dcterms:W3CDTF">2017-12-04T12:01:17Z</dcterms:modified>
</cp:coreProperties>
</file>